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7320" activeTab="0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<sst xmlns="http://schemas.openxmlformats.org/spreadsheetml/2006/main" count="977" uniqueCount="443">
  <si>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</si>
  <si>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</si>
  <si>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</si>
  <si>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</si>
  <si>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</si>
  <si>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</si>
  <si>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</si>
  <si>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</si>
  <si>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</si>
  <si>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</si>
  <si>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</si>
  <si>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</si>
  <si>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</si>
  <si>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</si>
  <si>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</si>
  <si>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</si>
  <si>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</si>
  <si>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</si>
  <si>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</si>
  <si>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</si>
  <si>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</si>
  <si>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</si>
  <si>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</si>
  <si>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</si>
  <si>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</si>
  <si>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</si>
  <si>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</si>
  <si>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</si>
  <si>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</si>
  <si>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</si>
  <si>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</si>
  <si>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</si>
  <si>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</si>
  <si>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</si>
  <si>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</si>
  <si>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</si>
  <si>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</si>
  <si>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</si>
  <si>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</si>
  <si>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</si>
  <si>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</si>
  <si>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</si>
  <si>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</si>
  <si>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</si>
  <si>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</si>
  <si>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</si>
  <si>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</si>
  <si>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</si>
  <si>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</si>
  <si>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</si>
  <si>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</si>
  <si>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</si>
  <si>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</si>
  <si>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</si>
  <si>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</si>
  <si>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</si>
  <si>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</si>
  <si>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</si>
  <si>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</si>
  <si>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</si>
  <si>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</si>
  <si>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</si>
  <si>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</si>
  <si>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</si>
  <si>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</si>
  <si>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</si>
  <si>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</si>
  <si>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</si>
  <si>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</si>
  <si>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</si>
  <si>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</si>
  <si>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</si>
  <si>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</si>
  <si>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</si>
  <si>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</si>
  <si>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</si>
  <si>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</si>
  <si>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</si>
  <si>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</si>
  <si>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</si>
  <si>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</si>
  <si>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</si>
  <si>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</si>
  <si>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</si>
  <si>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VESELÁ</t>
  </si>
  <si>
    <t>VESELÁ č.p.33</t>
  </si>
  <si>
    <t>2</t>
  </si>
  <si>
    <t>Zvláštní zakládání,základy,zpevňování hornin</t>
  </si>
  <si>
    <t>NC</t>
  </si>
  <si>
    <t>POSUNUTÍ ZAÚST.KANALIZACE</t>
  </si>
  <si>
    <t>KS</t>
  </si>
  <si>
    <t>3</t>
  </si>
  <si>
    <t>Svislé a kompletní konstrukce</t>
  </si>
  <si>
    <t>317 12-1251</t>
  </si>
  <si>
    <t>MTŽ překladů pref sv 180cm do rýh</t>
  </si>
  <si>
    <t>kus</t>
  </si>
  <si>
    <t>310 23-7241</t>
  </si>
  <si>
    <t>Zazdívka otv 0,25m2 zdivo ci 30cm</t>
  </si>
  <si>
    <t>340 23-8212</t>
  </si>
  <si>
    <t>Zazdívka 1m2 příčky ci nad 10cm</t>
  </si>
  <si>
    <t>m2</t>
  </si>
  <si>
    <t>1/1</t>
  </si>
  <si>
    <t>593 21100-00</t>
  </si>
  <si>
    <t>PREKLAD ZELBET RZP 1/10 119X14X14 +</t>
  </si>
  <si>
    <t>6</t>
  </si>
  <si>
    <t>Úpravy povrchů,podlahy a osazení výplně otvorů</t>
  </si>
  <si>
    <t>642 95-1121</t>
  </si>
  <si>
    <t>Osaz dveř rám dř dodat hrub 2,5m2</t>
  </si>
  <si>
    <t>642 94-4121</t>
  </si>
  <si>
    <t>Osaz dveř zárubně ocel dodat 2,5m2</t>
  </si>
  <si>
    <t>641 95-2211</t>
  </si>
  <si>
    <t>OSAZ RAMU OKEN DREV.DO 2.5 M2</t>
  </si>
  <si>
    <t>KUS</t>
  </si>
  <si>
    <t>641 95-2341</t>
  </si>
  <si>
    <t>OSAZ RAMU OKEN DREV. PL DO 4,0M2</t>
  </si>
  <si>
    <t>648 99-1111</t>
  </si>
  <si>
    <t>OSAZ PARAPET DESEK PLAST HM DO 20CM</t>
  </si>
  <si>
    <t>M</t>
  </si>
  <si>
    <t>Podkroví                                               1.7*2</t>
  </si>
  <si>
    <t>PARAPETNÍ DESKY PVC DL.1700 mm</t>
  </si>
  <si>
    <t>622 42-1143</t>
  </si>
  <si>
    <t>Vně omítka stěna váp štuk sl II</t>
  </si>
  <si>
    <t>501.653  'Viz  96/13 (978015221)'</t>
  </si>
  <si>
    <t>622 45-1143</t>
  </si>
  <si>
    <t>Vně omítka stěna cem štuk sl II</t>
  </si>
  <si>
    <t>71.648  'Viz  96/14 (978036141)'</t>
  </si>
  <si>
    <t>974 08-2112</t>
  </si>
  <si>
    <t>Sek rýh vodič om V-VC stěny š 3cm</t>
  </si>
  <si>
    <t>m</t>
  </si>
  <si>
    <t>Pro přeložení hromosvodu-před zatepl.fasád             7.0*4</t>
  </si>
  <si>
    <t>612 40-3399</t>
  </si>
  <si>
    <t>Zaplnení rýh ve stěnach maltou</t>
  </si>
  <si>
    <t>Pro hromosvod-před zateplením fasády                   7.0*4*0.02</t>
  </si>
  <si>
    <t>612 42-1739</t>
  </si>
  <si>
    <t>Vni omítka zdí vápenná štuk+pletivo</t>
  </si>
  <si>
    <t>3.NP                                                   (2.8+0.3+6.3+1.6)*2.5*2</t>
  </si>
  <si>
    <t>Stáv.cihelné stěny                                     3.2*2.7+3.1*2.7*2+5.3*2.7+45.0</t>
  </si>
  <si>
    <t>Schodiště                                              5.5*2.9*2-0.95*2.1*2</t>
  </si>
  <si>
    <t>(2.1*2+0.9)*0.2*2</t>
  </si>
  <si>
    <t>DEKORATIVNÍ OMÍTKA SOKLU</t>
  </si>
  <si>
    <t>M2</t>
  </si>
  <si>
    <t>71.647  'Viz  713/7 (NC)'</t>
  </si>
  <si>
    <t>26.160  'Viz  713/8 (NC)'</t>
  </si>
  <si>
    <t>35.580  'Viz  713/9 (NC)'</t>
  </si>
  <si>
    <t>712</t>
  </si>
  <si>
    <t>Povlakové krytiny</t>
  </si>
  <si>
    <t>712 34-1559</t>
  </si>
  <si>
    <t>Izol střech -10ř pásy NAIP plocha</t>
  </si>
  <si>
    <t>M č.105,109                                            (2.6*2.4+2.6)*2</t>
  </si>
  <si>
    <t>712 33-1101</t>
  </si>
  <si>
    <t>Izol střech -10ř pásy na sucho AIP</t>
  </si>
  <si>
    <t>M.č.305,306,307,225                                    34.5+26.6+7.8+180.35+17.2</t>
  </si>
  <si>
    <t>3.NP                                                   3.17*5.95</t>
  </si>
  <si>
    <t>4.05*5.075+4.7*3.7+3.25*2.2</t>
  </si>
  <si>
    <t>2.85*6.0*2</t>
  </si>
  <si>
    <t>(2.8+0.3+6.3+1.6)*2.5</t>
  </si>
  <si>
    <t>998 71-2202</t>
  </si>
  <si>
    <t>Přesun povlak kytina objekt v -12m</t>
  </si>
  <si>
    <t>%</t>
  </si>
  <si>
    <t>628 33216-00</t>
  </si>
  <si>
    <t>1/2</t>
  </si>
  <si>
    <t>628 36109-00</t>
  </si>
  <si>
    <t>2/1</t>
  </si>
  <si>
    <t>592 44376-00</t>
  </si>
  <si>
    <t>2/2</t>
  </si>
  <si>
    <t>596 60216-00</t>
  </si>
  <si>
    <t>713</t>
  </si>
  <si>
    <t>Izolace tepelné</t>
  </si>
  <si>
    <t>713 12-1121</t>
  </si>
  <si>
    <t>Izolace tep podlah volně 2vrstvy</t>
  </si>
  <si>
    <t>713 13-1121</t>
  </si>
  <si>
    <t>Izolace tep stěn příchyt dráty</t>
  </si>
  <si>
    <t>3.NP                                                   (2.8+0.3+6.3+1.6)*2.5</t>
  </si>
  <si>
    <t>713 11-1122</t>
  </si>
  <si>
    <t>Izolace tep stropů rovně přibitím</t>
  </si>
  <si>
    <t>713 11-1111</t>
  </si>
  <si>
    <t>Izolace tep stropů vrchem volně</t>
  </si>
  <si>
    <t>Č.m.105,109                                            3.9+4.2</t>
  </si>
  <si>
    <t>Půda 2.NP                                              16.1*11.2+3.9*4.05</t>
  </si>
  <si>
    <t>UPRAVA ZATEPLENÍ U SHOZU</t>
  </si>
  <si>
    <t>HOD.</t>
  </si>
  <si>
    <t>D+M ZATEPLENÍ FASÁD-EPS tl.160 mm</t>
  </si>
  <si>
    <t>Jižní fasáda                                           3.3*4.2+11.0*6.8+2.6*2.7+11.0*7.0+2.5*2.7+3.2*1.2+0.8*3</t>
  </si>
  <si>
    <t>-(1.8*1.5*4+1.45*0.8+2.7*1.8*2+1.7*1.8*3+1.7*1.35)</t>
  </si>
  <si>
    <t>Severní fasáda                                         12.0*4.6+13.7*4.0+2.0*2.6+20.0*0.8+2.5*1.1</t>
  </si>
  <si>
    <t>-(2.9*1.2*3+1.0*2.0+0.9*1.2+1.7*0.3*2+1.0*0.3)</t>
  </si>
  <si>
    <t>Východní fasáda                                        11.9*4.3+2.0*2.6+8.7*7.0+2.0*4.4+4.65*3.0+2.6*1.1</t>
  </si>
  <si>
    <t>-(1.75*1.8*4+1.7*1.35+0.75*1.8+0.8*1.6+3.3*2.2*2)</t>
  </si>
  <si>
    <t>Západní fasáda                                         11.5*5.25+8.65*1.5+0.45*4.9+5.65*1.6+1.5*5.6*2*2.6*1.1</t>
  </si>
  <si>
    <t>-(1.2*1.0*2+1.1*1.0+0.9*0.75*2+1.2*1.5*2+1.0*2.5*2)</t>
  </si>
  <si>
    <t>D+M ZATEPLENÍ SOKLU-XPS tl.100 mm</t>
  </si>
  <si>
    <t>SOKL-jižní fasáda                                      14.3*0.4+11.0*0.7+1.4*1.0</t>
  </si>
  <si>
    <t>Severní fasáda                                         10.0*1.0+15.5*0.4</t>
  </si>
  <si>
    <t>Východní fasáda                                        8.25*1.5+0.75*1.9+11.2*2.5</t>
  </si>
  <si>
    <t>-(0.9*1.2*2+1.05*2.05+1.2*0.8)</t>
  </si>
  <si>
    <t>Západní fasáda                                         9.8*0.4+0.6*0.3</t>
  </si>
  <si>
    <t>D+M OSTĚNÍ A NADPRAŽÍ-EPS tl.20 mm</t>
  </si>
  <si>
    <t>Jižní fasáda                                           0.15*(1.5*2+1.8)*4</t>
  </si>
  <si>
    <t>0.15*(0.8*2+1.45)</t>
  </si>
  <si>
    <t>0.15*(1.8*2+2.7)*2</t>
  </si>
  <si>
    <t>0.15*(1.8*2+1.7)*3</t>
  </si>
  <si>
    <t>0.15*(1.35*2+1.7)</t>
  </si>
  <si>
    <t>Severní fasáda                                         0.15*(1.2*2+2.9)*3</t>
  </si>
  <si>
    <t>0.15*(2.0*2+1.0)</t>
  </si>
  <si>
    <t>0.15*(1.2*2+0.9)</t>
  </si>
  <si>
    <t>0.15*(1.7*2+1.2)</t>
  </si>
  <si>
    <t>0.15*(0.3*2+1.7)*2</t>
  </si>
  <si>
    <t>0.15*(0.3*2+1.0)</t>
  </si>
  <si>
    <t>Východní fasáda                                        0.15*(1.8*2+1.75)*4</t>
  </si>
  <si>
    <t>0.15*(1.8*2+0.75)</t>
  </si>
  <si>
    <t>0.15*(1.6*2+0.8)</t>
  </si>
  <si>
    <t>0.15*(2.2*2+3.3)*2</t>
  </si>
  <si>
    <t>Západní fasáda                                         0.15*(1.0*2+1.2)*2</t>
  </si>
  <si>
    <t>0.15*(1.0*2+1.1)</t>
  </si>
  <si>
    <t>0.15*(0.75*2+0.9)*2</t>
  </si>
  <si>
    <t>0.15*(1.5*2+1.2)*2</t>
  </si>
  <si>
    <t>0.15*(2.5*2+1.0)*2</t>
  </si>
  <si>
    <t>ZATEPLENÍ ŘÍMSY ZESPODU-EPS tl.20 mm</t>
  </si>
  <si>
    <t>0.6*(26.5+11.0+4.0*2+3.6*2+3.3*2)</t>
  </si>
  <si>
    <t>998 71-3202</t>
  </si>
  <si>
    <t>Přesun tepel izolace objekt v -12m</t>
  </si>
  <si>
    <t>283 75954-00</t>
  </si>
  <si>
    <t>DESKA EPS 70 F 1000X500X200 MM    +</t>
  </si>
  <si>
    <t>631 51426-00</t>
  </si>
  <si>
    <t>283 75819-00</t>
  </si>
  <si>
    <t>DESKA EPS 50 Z 1000X1000X80 MM    +</t>
  </si>
  <si>
    <t>2/3</t>
  </si>
  <si>
    <t>283 75861-00</t>
  </si>
  <si>
    <t>DESKA EPS 50 Z 1000X1000X100 MM   +</t>
  </si>
  <si>
    <t>3/1</t>
  </si>
  <si>
    <t>283 75885-00</t>
  </si>
  <si>
    <t>DESKA EPS 100 Z 1000X1000X100 MM  +</t>
  </si>
  <si>
    <t>3/2</t>
  </si>
  <si>
    <t>631 48154-00</t>
  </si>
  <si>
    <t>3/3</t>
  </si>
  <si>
    <t>631 48156-00</t>
  </si>
  <si>
    <t>4/1</t>
  </si>
  <si>
    <t>4/2</t>
  </si>
  <si>
    <t>762</t>
  </si>
  <si>
    <t>Konstrukce tesařské</t>
  </si>
  <si>
    <t>762 82-2810</t>
  </si>
  <si>
    <t>Dmtž stropnic z řeziva -144cm2</t>
  </si>
  <si>
    <t>3.2*7</t>
  </si>
  <si>
    <t>762 34-1811</t>
  </si>
  <si>
    <t>Dmtž bednění střech z prken</t>
  </si>
  <si>
    <t>21.8*2</t>
  </si>
  <si>
    <t>762 82-2110</t>
  </si>
  <si>
    <t>Mtž stropnice řezivo hran -144cm2</t>
  </si>
  <si>
    <t>Fošny 40/200 mm</t>
  </si>
  <si>
    <t>M3</t>
  </si>
  <si>
    <t>762 89-5000</t>
  </si>
  <si>
    <t>Spoj prostřed mtž záklop/podbití</t>
  </si>
  <si>
    <t>m3</t>
  </si>
  <si>
    <t>998 76-2202</t>
  </si>
  <si>
    <t>Přesun tesařské kce objekt v -12m</t>
  </si>
  <si>
    <t>764</t>
  </si>
  <si>
    <t>Konstrukce klempířské</t>
  </si>
  <si>
    <t>764 25-2503</t>
  </si>
  <si>
    <t>27.0+13.2+3.2+23.0+4.0+3.2*4+4.0*3.0+2.5+11.0+3.5</t>
  </si>
  <si>
    <t>764 55-4503</t>
  </si>
  <si>
    <t>5.5+5.0+7.0+6.5</t>
  </si>
  <si>
    <t>764 51-0560</t>
  </si>
  <si>
    <t>0.9*3+2.9*3+3.3*2+0.75+1.75*2+2.7*2+1.45+1.8*2+1.2*3</t>
  </si>
  <si>
    <t>1.7*2+1.0+0.8+1.7*5+1.8*2+1.2*2+0.9*2+1.1+1.7*2</t>
  </si>
  <si>
    <t>764 35-2810</t>
  </si>
  <si>
    <t>Dmtž žlab podok půlkr rov rš330-30ř</t>
  </si>
  <si>
    <t>112.200  'Viz  764/1 (764252503)'</t>
  </si>
  <si>
    <t>764 45-4802</t>
  </si>
  <si>
    <t>Dmtž trouby kruhové D 120mm</t>
  </si>
  <si>
    <t>24.000  'Viz  764/2 (764554503)'</t>
  </si>
  <si>
    <t>764 41-0850</t>
  </si>
  <si>
    <t>Dmtž oplech parapetu rš -330</t>
  </si>
  <si>
    <t>62.300  'Viz  764/3 (764510560)'</t>
  </si>
  <si>
    <t>764 43-0330</t>
  </si>
  <si>
    <t>Oplechování Al 8 zdí rš 400</t>
  </si>
  <si>
    <t>3.3+4.9*3+5.7+3.5</t>
  </si>
  <si>
    <t>764 32-3330</t>
  </si>
  <si>
    <t>Oplech Al okap lepen krytina rš 330</t>
  </si>
  <si>
    <t>Zádveří                                                2.55+2.0+2.6+2.2</t>
  </si>
  <si>
    <t>764 31-1821</t>
  </si>
  <si>
    <t>Dmtž kryt hlad střeš 1000 -30ř-25m2</t>
  </si>
  <si>
    <t>Zádveří                                                2.55*2.0+2.55*2.4</t>
  </si>
  <si>
    <t>998 76-4202</t>
  </si>
  <si>
    <t>Přesun klempíř kce objekt v 12m</t>
  </si>
  <si>
    <t>766</t>
  </si>
  <si>
    <t>Konstrukce truhlářské</t>
  </si>
  <si>
    <t>D+M PLASTOVÉ OKNO-DLE VÝPISU</t>
  </si>
  <si>
    <t>0.9*1.2*2+1.45*0.8+1.7*0.35+0.55*0.78+0.78*0.98</t>
  </si>
  <si>
    <t>D+M VENK.PLAST.DVEŘE 1050*2050 P</t>
  </si>
  <si>
    <t>DTTO-VEL.1100*2450+NADVĚTLÍK</t>
  </si>
  <si>
    <t>DTTO-DVOUKŘ.VEL.1300*2040 PROSKL.</t>
  </si>
  <si>
    <t>DTTO-VEL.800*2050 VENKOV.P</t>
  </si>
  <si>
    <t>VNITŘ.POŽÁR.DVEŘE 800*1970 vč.ZÁRUB.</t>
  </si>
  <si>
    <t>998 76-6202</t>
  </si>
  <si>
    <t>Přesun truhlářské kce objekt v -12m</t>
  </si>
  <si>
    <t>767</t>
  </si>
  <si>
    <t>Konstrukce zámečnické</t>
  </si>
  <si>
    <t>767 13-7102</t>
  </si>
  <si>
    <t>MONT STEN PRIC SADR ROST V&lt;330 R&lt; 90</t>
  </si>
  <si>
    <t>767 58-4642</t>
  </si>
  <si>
    <t>PODHL OSTAT SADRKART MONT DESEK</t>
  </si>
  <si>
    <t>3.NP                                                   4.3*5.8</t>
  </si>
  <si>
    <t>55.000  'Viz  767/1 (767137102)'</t>
  </si>
  <si>
    <t>24.940  'Viz  767/2 (767584642)'</t>
  </si>
  <si>
    <t>767 58-5111</t>
  </si>
  <si>
    <t>Mtž podhled zářivkové těleso</t>
  </si>
  <si>
    <t>767 13-7311</t>
  </si>
  <si>
    <t>MONT DESKY SADR SLOUPY S &lt;50CM 1VRST</t>
  </si>
  <si>
    <t>2.5*3</t>
  </si>
  <si>
    <t>SÁDROKARTON - OBKLAD DŘEV.SLOUPKU</t>
  </si>
  <si>
    <t>D+M OCEL.VĚTRACÍ MŘÍŽKY - DLE STÁV.</t>
  </si>
  <si>
    <t>998 76-7202</t>
  </si>
  <si>
    <t>Přesun zámečnické kce objekt v -12m</t>
  </si>
  <si>
    <t>783</t>
  </si>
  <si>
    <t>Nátěry</t>
  </si>
  <si>
    <t>783 72-6200</t>
  </si>
  <si>
    <t>Nátěr syntet tesař kce 2x lazur lak</t>
  </si>
  <si>
    <t>784</t>
  </si>
  <si>
    <t>Malby</t>
  </si>
  <si>
    <t>784 45-2271</t>
  </si>
  <si>
    <t>94</t>
  </si>
  <si>
    <t>Lešení a stavební výtahy</t>
  </si>
  <si>
    <t>941 94-1041</t>
  </si>
  <si>
    <t>MTZ LESE LEH RAD S PODL S 1,2M H10M</t>
  </si>
  <si>
    <t>4.0*5.0+11.0*7.0+11.0*11.0+3.0*4.0</t>
  </si>
  <si>
    <t>11.0*7.0+2.5*10.0+9.0*2.5</t>
  </si>
  <si>
    <t>11.0*11.0+11.0*6.8</t>
  </si>
  <si>
    <t>25.0*6.0+4.0*2.0</t>
  </si>
  <si>
    <t>941 94-1291</t>
  </si>
  <si>
    <t>PRIPL ZK MES POUZ LES K CENE 1041</t>
  </si>
  <si>
    <t>708.300*2  'Viz  94/1 (941941041)'</t>
  </si>
  <si>
    <t>941 94-1841</t>
  </si>
  <si>
    <t>DMTZ LESE LEH RAD S PODL S 1,2M H10M</t>
  </si>
  <si>
    <t>708.300  'Viz  94/1 (941941041)'</t>
  </si>
  <si>
    <t>944 94-5012</t>
  </si>
  <si>
    <t>MTZ ZACHYT STRISKY H 4,5M SIR DO 2M</t>
  </si>
  <si>
    <t>U hlavních vstupů                                      3.0*2</t>
  </si>
  <si>
    <t>M+DEMONTÁŽ STŘÍŠKY NAD VSTUPY</t>
  </si>
  <si>
    <t>PROSTUPY LEŠENÍ U PŘEDZAHRÁDKY</t>
  </si>
  <si>
    <t>KOMPL.</t>
  </si>
  <si>
    <t>941 95-5003</t>
  </si>
  <si>
    <t>LES LEHKE PRAC POMOC VYS PODLH 2,5M</t>
  </si>
  <si>
    <t>3.NP                                                   13.0+22.0+16.0*2</t>
  </si>
  <si>
    <t>96</t>
  </si>
  <si>
    <t>Bourání konstrukcí</t>
  </si>
  <si>
    <t>968 06-2354</t>
  </si>
  <si>
    <t>Vyb oken rám dř dvoj 1m2</t>
  </si>
  <si>
    <t>0.9*1.2*2+0.5*0.5+0.6*0.6</t>
  </si>
  <si>
    <t>968 06-2356</t>
  </si>
  <si>
    <t>Vyb oken rám dř dvoj 4m2</t>
  </si>
  <si>
    <t>1.7*1.35*2</t>
  </si>
  <si>
    <t>968 06-2455</t>
  </si>
  <si>
    <t>Vyb dveřní zárub dřevěné 2m2</t>
  </si>
  <si>
    <t>1.05*2.05</t>
  </si>
  <si>
    <t>0.8*2.05</t>
  </si>
  <si>
    <t>968 07-2456</t>
  </si>
  <si>
    <t>Vyb dveřní zárub kov &gt;2m2</t>
  </si>
  <si>
    <t>Hliníkové dveře                                        1.3*2.04</t>
  </si>
  <si>
    <t>968 06-2456</t>
  </si>
  <si>
    <t>Vyb dveřní zárub dřevěné &gt;2m2</t>
  </si>
  <si>
    <t>1.4*2.45</t>
  </si>
  <si>
    <t>971 03-3641</t>
  </si>
  <si>
    <t>Vyb otv 4m2 zdi ci tl30cm</t>
  </si>
  <si>
    <t>0.95*2.1*0.3*2</t>
  </si>
  <si>
    <t>974 03-1664</t>
  </si>
  <si>
    <t>Sek rýh zdi ci vtah nos hl15cmh15cm</t>
  </si>
  <si>
    <t>1.2*5</t>
  </si>
  <si>
    <t>971 03-3541</t>
  </si>
  <si>
    <t>Vyb otv 1m2 zdi ci tl30cm</t>
  </si>
  <si>
    <t>0.8*1.2*0.25</t>
  </si>
  <si>
    <t>971 03-3531</t>
  </si>
  <si>
    <t>Vyb otv 1m2 zdi ci tl15cm</t>
  </si>
  <si>
    <t>0.8*0.8+0.8*0.6</t>
  </si>
  <si>
    <t>0.95*2.1</t>
  </si>
  <si>
    <t>962 08-4131</t>
  </si>
  <si>
    <t>Bour příč deska sádra rabic tl 10cm</t>
  </si>
  <si>
    <t>962 08-1131</t>
  </si>
  <si>
    <t>Bour příč tvárnice sklo tl10cm</t>
  </si>
  <si>
    <t>Č.m.109                                                1.45*0.8</t>
  </si>
  <si>
    <t>976 07-2221</t>
  </si>
  <si>
    <t>Vybour komín dvíř kov 0,3m2 zdi ci</t>
  </si>
  <si>
    <t>978 01-5221</t>
  </si>
  <si>
    <t>Otluč omítky ven MV,MVC 1-4st 10%</t>
  </si>
  <si>
    <t>978 03-6141</t>
  </si>
  <si>
    <t>Otluč ven omítky břizolit 30%</t>
  </si>
  <si>
    <t>Pro hromosvod-před zateplením fasády                   7.0*4</t>
  </si>
  <si>
    <t>979 08-1111</t>
  </si>
  <si>
    <t>Odvoz suti na skládku do 1km</t>
  </si>
  <si>
    <t>t</t>
  </si>
  <si>
    <t>979 08-1121</t>
  </si>
  <si>
    <t>Odvoz suti na skládku ZKD 1km</t>
  </si>
  <si>
    <t>979 09-3110</t>
  </si>
  <si>
    <t>POPLATEK ZA ULOZENI SUTI NA SKLADKU</t>
  </si>
  <si>
    <t>99</t>
  </si>
  <si>
    <t>Přesun hmot</t>
  </si>
  <si>
    <t>999 28-1111</t>
  </si>
  <si>
    <t>Přesun hmot do výšky do 25m</t>
  </si>
  <si>
    <t xml:space="preserve">            </t>
  </si>
  <si>
    <t xml:space="preserve">          </t>
  </si>
  <si>
    <t xml:space="preserve">OBEC VESELÁ                             </t>
  </si>
  <si>
    <t xml:space="preserve">BOŘIVOJ KAŠPÁREK                        </t>
  </si>
  <si>
    <t xml:space="preserve">VESELÁ č.p.33                           </t>
  </si>
  <si>
    <t xml:space="preserve">                                        </t>
  </si>
  <si>
    <t xml:space="preserve">GZS                                     </t>
  </si>
  <si>
    <t xml:space="preserve">ROZPOČTOVÁ REZERVA                      </t>
  </si>
  <si>
    <t xml:space="preserve">PRÁCE ZA PROVOZU                        </t>
  </si>
  <si>
    <t xml:space="preserve">PRÁCE VE ZTÍŽENÉ ZÁSTAVBĚ               </t>
  </si>
  <si>
    <t>DPH 21%</t>
  </si>
  <si>
    <t>DPH ze specifikací 21%</t>
  </si>
  <si>
    <t>DPH ze specifikací  15%</t>
  </si>
  <si>
    <t xml:space="preserve">STAVEBNÍ ÚPRAVY VESELANKY - ZATEPLENÍ   </t>
  </si>
  <si>
    <t>VESELANKA</t>
  </si>
  <si>
    <t xml:space="preserve">STAVEBNÍ  ÚPRAVY VESELANKY - ZATEPLENÍ </t>
  </si>
  <si>
    <t xml:space="preserve">VESELANKA </t>
  </si>
  <si>
    <t>STAVEBNÍ ÚPRAVY VESELANKY - ZATEPLENÍ</t>
  </si>
  <si>
    <t>DEKORATIVNÍ OMÍTKA SOKLU -  pryskyřice</t>
  </si>
  <si>
    <t>DTTO-VEL.1100*2450+NADSVĚTLÍK</t>
  </si>
  <si>
    <t>Nátěr syntet tesař kce 2x lazur lak - dle objednatele</t>
  </si>
  <si>
    <t>MALBA 2X otěru vzdorná - dle výběru objednatele</t>
  </si>
  <si>
    <t xml:space="preserve">PAS TEZ ASF PODKLADOVÝ        </t>
  </si>
  <si>
    <t xml:space="preserve">PAS TEZ ASF HYDROIZOLAČNÍ </t>
  </si>
  <si>
    <t xml:space="preserve">FOLIE HYDROIZOLAC DIFUZNI PODSTŘEŠNÍ </t>
  </si>
  <si>
    <t xml:space="preserve">FOLIE HYDROIZOL PODSTŘEŠNÍ </t>
  </si>
  <si>
    <t xml:space="preserve">DES MINERÁLNÍ VATA TL10CM, TEP. IZOLACE       </t>
  </si>
  <si>
    <t xml:space="preserve">DESKA TEP.IZOLACE TL.100 mm  </t>
  </si>
  <si>
    <t>DESKA TEP. IZOLACE  TL.140 mm  +</t>
  </si>
  <si>
    <t xml:space="preserve">MALBA STĚN A STROPŮ </t>
  </si>
  <si>
    <t>MONT STEN  PRIC SADR. ROST V&lt;330  R&lt; 90</t>
  </si>
  <si>
    <t>Žlab  podokap půlkruh rš 330</t>
  </si>
  <si>
    <t>Odpadní trouby  kruhové D 120</t>
  </si>
  <si>
    <t>Oplechování parapetů  rš 400</t>
  </si>
  <si>
    <t>PAS TEZ ASF PODKLADOVÝ          ^</t>
  </si>
  <si>
    <t>PAS TEZ ASF   HYDROIZOLAČNÍ</t>
  </si>
  <si>
    <t>FOLIE HYDROIZOL  PODSTŘEŠNÍ</t>
  </si>
  <si>
    <t xml:space="preserve">FOLIE HYDROIZOLAC DIFUZNI  PODSTŘEŠNÍ </t>
  </si>
  <si>
    <t>DES MIN VATA TL10CM  TEPELNÁ IZOLACE</t>
  </si>
  <si>
    <t>DESKA TEPELNÁ IZOL. TL.100 mm  +</t>
  </si>
  <si>
    <t>DESKA TEPELNÁ IZOL. TL.140 mm  +</t>
  </si>
  <si>
    <t>SÁDROKART.DESKY POŽÁRNÍ  -č.m.302-STĚNY</t>
  </si>
  <si>
    <t>SÁDROKART.DESKY POŽÁRNÍ - č.m.302-STROP</t>
  </si>
  <si>
    <t>SÁDROKART.DESKY POŽÁRNÍ -č.m.302-STĚNY</t>
  </si>
  <si>
    <t>SÁDROKART.DESKYPOŽÁRNÍ - č.m.302-STROP</t>
  </si>
  <si>
    <t>Žlab podokap půlkruh rš 330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</si>
</sst>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18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8"/>
      <color indexed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Border="0" applyProtection="0">
      <alignment/>
    </xf>
    <xf numFmtId="4" fontId="0" fillId="2" borderId="0">
      <alignment/>
      <protection/>
    </xf>
    <xf numFmtId="49" fontId="1" fillId="2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1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2" applyFill="0" applyBorder="0">
      <alignment vertical="center"/>
      <protection/>
    </xf>
    <xf numFmtId="164" fontId="0" fillId="0" borderId="0" applyBorder="0" applyProtection="0">
      <alignment/>
    </xf>
    <xf numFmtId="164" fontId="0" fillId="2" borderId="0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1" applyBorder="0" applyProtection="0">
      <alignment horizontal="left"/>
    </xf>
    <xf numFmtId="164" fontId="0" fillId="0" borderId="0" applyBorder="0" applyProtection="0">
      <alignment/>
    </xf>
    <xf numFmtId="49" fontId="2" fillId="0" borderId="0" applyBorder="0" applyProtection="0">
      <alignment/>
    </xf>
    <xf numFmtId="0" fontId="0" fillId="0" borderId="1" applyBorder="0" applyProtection="0">
      <alignment wrapText="1"/>
    </xf>
    <xf numFmtId="0" fontId="4" fillId="0" borderId="0" applyBorder="0" applyProtection="0">
      <alignment horizontal="left"/>
    </xf>
    <xf numFmtId="0" fontId="9" fillId="0" borderId="3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9" fontId="0" fillId="0" borderId="0" applyFont="0" applyFill="0" applyBorder="0" applyAlignment="0" applyProtection="0"/>
    <xf numFmtId="10" fontId="0" fillId="0" borderId="0" applyProtection="0">
      <alignment/>
    </xf>
    <xf numFmtId="0" fontId="0" fillId="0" borderId="4" applyProtection="0">
      <alignment horizontal="center"/>
    </xf>
    <xf numFmtId="0" fontId="0" fillId="0" borderId="0" applyProtection="0">
      <alignment/>
    </xf>
    <xf numFmtId="4" fontId="0" fillId="0" borderId="5" applyProtection="0">
      <alignment/>
    </xf>
    <xf numFmtId="164" fontId="0" fillId="0" borderId="5">
      <alignment/>
      <protection/>
    </xf>
    <xf numFmtId="164" fontId="4" fillId="2" borderId="0" applyBorder="0">
      <alignment/>
      <protection/>
    </xf>
    <xf numFmtId="4" fontId="4" fillId="2" borderId="0" applyBorder="0">
      <alignment/>
      <protection/>
    </xf>
    <xf numFmtId="49" fontId="4" fillId="0" borderId="3" applyNumberFormat="0" applyBorder="0">
      <alignment horizontal="left" vertical="center"/>
      <protection/>
    </xf>
    <xf numFmtId="0" fontId="8" fillId="2" borderId="0">
      <alignment horizontal="right"/>
      <protection/>
    </xf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" borderId="0">
      <alignment/>
      <protection/>
    </xf>
  </cellStyleXfs>
  <cellXfs count="296">
    <xf numFmtId="0" fontId="0" fillId="0" borderId="0" xfId="0" applyAlignment="1">
      <alignment/>
    </xf>
    <xf numFmtId="4" fontId="0" fillId="0" borderId="5" xfId="40" applyProtection="1">
      <alignment/>
      <protection locked="0"/>
    </xf>
    <xf numFmtId="0" fontId="0" fillId="0" borderId="0" xfId="0" applyFont="1" applyAlignment="1">
      <alignment/>
    </xf>
    <xf numFmtId="0" fontId="0" fillId="0" borderId="6" xfId="38" applyFont="1" applyBorder="1" applyProtection="1">
      <alignment horizontal="center"/>
      <protection locked="0"/>
    </xf>
    <xf numFmtId="0" fontId="0" fillId="0" borderId="0" xfId="39" applyFont="1" applyProtection="1">
      <alignment/>
      <protection locked="0"/>
    </xf>
    <xf numFmtId="164" fontId="0" fillId="0" borderId="5" xfId="41">
      <alignment/>
      <protection/>
    </xf>
    <xf numFmtId="0" fontId="0" fillId="0" borderId="7" xfId="38" applyNumberFormat="1" applyFont="1" applyBorder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" xfId="0" applyNumberFormat="1" applyFont="1" applyBorder="1" applyAlignment="1" applyProtection="1">
      <alignment/>
      <protection locked="0"/>
    </xf>
    <xf numFmtId="0" fontId="0" fillId="0" borderId="7" xfId="0" applyNumberFormat="1" applyFont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16" xfId="40" applyBorder="1">
      <alignment/>
    </xf>
    <xf numFmtId="4" fontId="0" fillId="0" borderId="17" xfId="40" applyBorder="1">
      <alignment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9" fillId="0" borderId="18" xfId="33" applyBorder="1">
      <alignment horizontal="left" vertical="center"/>
      <protection/>
    </xf>
    <xf numFmtId="0" fontId="9" fillId="0" borderId="27" xfId="33" applyBorder="1">
      <alignment horizontal="left" vertical="center"/>
      <protection/>
    </xf>
    <xf numFmtId="3" fontId="4" fillId="0" borderId="2" xfId="23" applyBorder="1">
      <alignment vertical="center"/>
      <protection/>
    </xf>
    <xf numFmtId="3" fontId="4" fillId="0" borderId="18" xfId="23" applyBorder="1">
      <alignment vertical="center"/>
      <protection/>
    </xf>
    <xf numFmtId="3" fontId="4" fillId="0" borderId="27" xfId="23" applyBorder="1">
      <alignment vertical="center"/>
      <protection/>
    </xf>
    <xf numFmtId="3" fontId="4" fillId="0" borderId="28" xfId="23" applyBorder="1">
      <alignment vertical="center"/>
      <protection/>
    </xf>
    <xf numFmtId="3" fontId="4" fillId="0" borderId="29" xfId="23" applyBorder="1">
      <alignment vertical="center"/>
      <protection/>
    </xf>
    <xf numFmtId="3" fontId="4" fillId="0" borderId="30" xfId="23" applyBorder="1">
      <alignment vertical="center"/>
      <protection/>
    </xf>
    <xf numFmtId="3" fontId="4" fillId="0" borderId="31" xfId="23" applyBorder="1">
      <alignment vertical="center"/>
      <protection/>
    </xf>
    <xf numFmtId="3" fontId="4" fillId="0" borderId="12" xfId="23" applyBorder="1">
      <alignment vertical="center"/>
      <protection/>
    </xf>
    <xf numFmtId="0" fontId="9" fillId="0" borderId="24" xfId="0" applyFont="1" applyBorder="1" applyAlignment="1">
      <alignment vertical="top"/>
    </xf>
    <xf numFmtId="0" fontId="9" fillId="0" borderId="3" xfId="33" applyBorder="1" applyAlignment="1">
      <alignment horizontal="left" vertical="center"/>
      <protection/>
    </xf>
    <xf numFmtId="0" fontId="9" fillId="0" borderId="21" xfId="33" applyBorder="1" applyAlignment="1">
      <alignment horizontal="left" vertical="center"/>
      <protection/>
    </xf>
    <xf numFmtId="0" fontId="9" fillId="0" borderId="23" xfId="33" applyBorder="1" applyAlignment="1">
      <alignment horizontal="left" vertical="center"/>
      <protection/>
    </xf>
    <xf numFmtId="0" fontId="9" fillId="0" borderId="24" xfId="33" applyBorder="1" applyAlignment="1">
      <alignment horizontal="left" vertical="center"/>
      <protection/>
    </xf>
    <xf numFmtId="0" fontId="9" fillId="0" borderId="19" xfId="33" applyBorder="1" applyAlignment="1">
      <alignment horizontal="left" vertical="center"/>
      <protection/>
    </xf>
    <xf numFmtId="0" fontId="9" fillId="0" borderId="32" xfId="33" applyBorder="1" applyAlignment="1">
      <alignment horizontal="left" vertical="center"/>
      <protection/>
    </xf>
    <xf numFmtId="0" fontId="9" fillId="0" borderId="2" xfId="33" applyBorder="1">
      <alignment horizontal="left" vertical="center"/>
      <protection/>
    </xf>
    <xf numFmtId="0" fontId="9" fillId="0" borderId="33" xfId="33" applyBorder="1">
      <alignment horizontal="left" vertical="center"/>
      <protection/>
    </xf>
    <xf numFmtId="0" fontId="9" fillId="0" borderId="34" xfId="33" applyBorder="1">
      <alignment horizontal="left" vertical="center"/>
      <protection/>
    </xf>
    <xf numFmtId="0" fontId="10" fillId="0" borderId="0" xfId="0" applyFont="1" applyBorder="1" applyAlignment="1">
      <alignment horizontal="right"/>
    </xf>
    <xf numFmtId="3" fontId="4" fillId="0" borderId="35" xfId="23" applyBorder="1">
      <alignment vertical="center"/>
      <protection/>
    </xf>
    <xf numFmtId="3" fontId="4" fillId="0" borderId="36" xfId="23" applyBorder="1">
      <alignment vertical="center"/>
      <protection/>
    </xf>
    <xf numFmtId="0" fontId="0" fillId="0" borderId="4" xfId="38" applyProtection="1">
      <alignment horizontal="center"/>
      <protection locked="0"/>
    </xf>
    <xf numFmtId="0" fontId="0" fillId="0" borderId="0" xfId="39" applyProtection="1">
      <alignment/>
      <protection locked="0"/>
    </xf>
    <xf numFmtId="4" fontId="0" fillId="0" borderId="4" xfId="15" applyBorder="1" applyProtection="1">
      <alignment/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4" fillId="0" borderId="0" xfId="0" applyFont="1" applyAlignment="1" applyProtection="1">
      <alignment horizontal="centerContinuous"/>
      <protection locked="0"/>
    </xf>
    <xf numFmtId="165" fontId="14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165" fontId="6" fillId="0" borderId="0" xfId="0" applyNumberFormat="1" applyFont="1" applyAlignment="1" applyProtection="1">
      <alignment/>
      <protection locked="0"/>
    </xf>
    <xf numFmtId="14" fontId="6" fillId="0" borderId="0" xfId="0" applyNumberFormat="1" applyFont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/>
      <protection locked="0"/>
    </xf>
    <xf numFmtId="165" fontId="6" fillId="0" borderId="9" xfId="0" applyNumberFormat="1" applyFont="1" applyBorder="1" applyAlignment="1" applyProtection="1">
      <alignment/>
      <protection locked="0"/>
    </xf>
    <xf numFmtId="2" fontId="6" fillId="0" borderId="9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0" fontId="6" fillId="0" borderId="11" xfId="0" applyFont="1" applyBorder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Continuous"/>
      <protection locked="0"/>
    </xf>
    <xf numFmtId="0" fontId="6" fillId="0" borderId="32" xfId="0" applyFont="1" applyBorder="1" applyAlignment="1" applyProtection="1">
      <alignment horizontal="centerContinuous"/>
      <protection locked="0"/>
    </xf>
    <xf numFmtId="0" fontId="6" fillId="0" borderId="35" xfId="0" applyFont="1" applyBorder="1" applyAlignment="1" applyProtection="1">
      <alignment horizontal="centerContinuous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/>
    </xf>
    <xf numFmtId="165" fontId="6" fillId="0" borderId="32" xfId="0" applyNumberFormat="1" applyFont="1" applyBorder="1" applyAlignment="1" applyProtection="1">
      <alignment horizontal="center"/>
      <protection locked="0"/>
    </xf>
    <xf numFmtId="2" fontId="6" fillId="0" borderId="32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49" fontId="16" fillId="0" borderId="0" xfId="18" applyFont="1">
      <alignment horizontal="center"/>
    </xf>
    <xf numFmtId="49" fontId="16" fillId="0" borderId="0" xfId="30" applyFont="1">
      <alignment/>
    </xf>
    <xf numFmtId="49" fontId="6" fillId="0" borderId="0" xfId="34" applyFont="1">
      <alignment horizontal="center"/>
    </xf>
    <xf numFmtId="49" fontId="6" fillId="0" borderId="0" xfId="19" applyFont="1">
      <alignment horizontal="left"/>
    </xf>
    <xf numFmtId="0" fontId="6" fillId="0" borderId="0" xfId="31" applyFont="1">
      <alignment wrapText="1"/>
    </xf>
    <xf numFmtId="49" fontId="6" fillId="0" borderId="0" xfId="28" applyFont="1">
      <alignment horizontal="left"/>
    </xf>
    <xf numFmtId="164" fontId="6" fillId="0" borderId="0" xfId="29" applyFont="1">
      <alignment/>
    </xf>
    <xf numFmtId="164" fontId="6" fillId="0" borderId="0" xfId="24" applyFont="1">
      <alignment/>
    </xf>
    <xf numFmtId="164" fontId="6" fillId="2" borderId="0" xfId="25" applyFont="1">
      <alignment/>
      <protection/>
    </xf>
    <xf numFmtId="4" fontId="6" fillId="2" borderId="0" xfId="16" applyFont="1">
      <alignment/>
      <protection/>
    </xf>
    <xf numFmtId="4" fontId="6" fillId="0" borderId="0" xfId="15" applyFont="1">
      <alignment/>
    </xf>
    <xf numFmtId="0" fontId="16" fillId="0" borderId="0" xfId="32" applyFont="1">
      <alignment horizontal="left"/>
    </xf>
    <xf numFmtId="164" fontId="16" fillId="2" borderId="0" xfId="42" applyFont="1">
      <alignment/>
      <protection/>
    </xf>
    <xf numFmtId="4" fontId="16" fillId="2" borderId="0" xfId="43" applyFont="1">
      <alignment/>
      <protection/>
    </xf>
    <xf numFmtId="49" fontId="6" fillId="0" borderId="0" xfId="34" applyFont="1" quotePrefix="1">
      <alignment horizontal="center"/>
    </xf>
    <xf numFmtId="49" fontId="15" fillId="0" borderId="0" xfId="20" applyFont="1">
      <alignment/>
    </xf>
    <xf numFmtId="10" fontId="6" fillId="0" borderId="0" xfId="37" applyFont="1">
      <alignment/>
    </xf>
    <xf numFmtId="0" fontId="17" fillId="2" borderId="0" xfId="45" applyFont="1">
      <alignment horizontal="right"/>
      <protection/>
    </xf>
    <xf numFmtId="0" fontId="6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165" fontId="6" fillId="0" borderId="0" xfId="0" applyNumberFormat="1" applyFont="1" applyAlignment="1" applyProtection="1">
      <alignment/>
      <protection locked="0"/>
    </xf>
    <xf numFmtId="14" fontId="6" fillId="0" borderId="0" xfId="0" applyNumberFormat="1" applyFont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/>
      <protection locked="0"/>
    </xf>
    <xf numFmtId="165" fontId="6" fillId="0" borderId="9" xfId="0" applyNumberFormat="1" applyFont="1" applyBorder="1" applyAlignment="1" applyProtection="1">
      <alignment/>
      <protection locked="0"/>
    </xf>
    <xf numFmtId="2" fontId="6" fillId="0" borderId="9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0" fontId="6" fillId="0" borderId="11" xfId="0" applyFont="1" applyBorder="1" applyAlignment="1" applyProtection="1">
      <alignment horizontal="centerContinuous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Continuous"/>
      <protection locked="0"/>
    </xf>
    <xf numFmtId="0" fontId="6" fillId="0" borderId="32" xfId="0" applyFont="1" applyBorder="1" applyAlignment="1" applyProtection="1">
      <alignment horizontal="centerContinuous"/>
      <protection locked="0"/>
    </xf>
    <xf numFmtId="0" fontId="6" fillId="0" borderId="35" xfId="0" applyFont="1" applyBorder="1" applyAlignment="1" applyProtection="1">
      <alignment horizontal="centerContinuous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/>
    </xf>
    <xf numFmtId="165" fontId="6" fillId="0" borderId="32" xfId="0" applyNumberFormat="1" applyFont="1" applyBorder="1" applyAlignment="1" applyProtection="1">
      <alignment horizontal="center"/>
      <protection locked="0"/>
    </xf>
    <xf numFmtId="2" fontId="6" fillId="0" borderId="32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164" fontId="6" fillId="0" borderId="0" xfId="0" applyNumberFormat="1" applyFont="1" applyAlignment="1">
      <alignment/>
    </xf>
    <xf numFmtId="49" fontId="16" fillId="0" borderId="0" xfId="30" applyFont="1">
      <alignment/>
    </xf>
    <xf numFmtId="0" fontId="16" fillId="0" borderId="0" xfId="47" applyFont="1">
      <alignment horizontal="center"/>
      <protection/>
    </xf>
    <xf numFmtId="0" fontId="16" fillId="0" borderId="0" xfId="46" applyFont="1">
      <alignment/>
      <protection/>
    </xf>
    <xf numFmtId="0" fontId="6" fillId="0" borderId="0" xfId="31" applyFont="1">
      <alignment wrapText="1"/>
    </xf>
    <xf numFmtId="49" fontId="6" fillId="0" borderId="0" xfId="28" applyFont="1">
      <alignment horizontal="left"/>
    </xf>
    <xf numFmtId="164" fontId="6" fillId="0" borderId="0" xfId="29" applyFont="1">
      <alignment/>
    </xf>
    <xf numFmtId="164" fontId="6" fillId="0" borderId="0" xfId="24" applyFont="1">
      <alignment/>
    </xf>
    <xf numFmtId="164" fontId="6" fillId="2" borderId="0" xfId="25" applyFont="1">
      <alignment/>
      <protection/>
    </xf>
    <xf numFmtId="4" fontId="6" fillId="2" borderId="0" xfId="16" applyFont="1">
      <alignment/>
      <protection/>
    </xf>
    <xf numFmtId="4" fontId="6" fillId="0" borderId="0" xfId="15" applyFont="1">
      <alignment/>
    </xf>
    <xf numFmtId="49" fontId="6" fillId="0" borderId="0" xfId="34" applyFont="1" quotePrefix="1">
      <alignment horizontal="center"/>
    </xf>
    <xf numFmtId="49" fontId="15" fillId="0" borderId="0" xfId="20" applyFont="1">
      <alignment/>
    </xf>
    <xf numFmtId="0" fontId="6" fillId="0" borderId="0" xfId="48" applyFont="1">
      <alignment/>
      <protection/>
    </xf>
    <xf numFmtId="0" fontId="6" fillId="0" borderId="0" xfId="31" applyFont="1" applyFill="1">
      <alignment wrapText="1"/>
    </xf>
    <xf numFmtId="3" fontId="4" fillId="0" borderId="28" xfId="23" applyFill="1" applyBorder="1">
      <alignment vertical="center"/>
      <protection/>
    </xf>
    <xf numFmtId="0" fontId="10" fillId="0" borderId="40" xfId="44" applyFont="1" applyBorder="1">
      <alignment horizontal="left" vertical="center"/>
      <protection/>
    </xf>
    <xf numFmtId="0" fontId="10" fillId="0" borderId="41" xfId="44" applyFont="1" applyBorder="1">
      <alignment horizontal="left" vertical="center"/>
      <protection/>
    </xf>
    <xf numFmtId="0" fontId="4" fillId="0" borderId="40" xfId="44" applyBorder="1">
      <alignment horizontal="left" vertical="center"/>
      <protection/>
    </xf>
    <xf numFmtId="0" fontId="6" fillId="0" borderId="0" xfId="0" applyFont="1" applyBorder="1" applyAlignment="1">
      <alignment/>
    </xf>
    <xf numFmtId="0" fontId="6" fillId="0" borderId="0" xfId="31" applyFont="1" applyFill="1">
      <alignment wrapText="1"/>
    </xf>
    <xf numFmtId="2" fontId="14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 applyProtection="1">
      <alignment/>
      <protection locked="0"/>
    </xf>
    <xf numFmtId="0" fontId="6" fillId="0" borderId="42" xfId="0" applyFont="1" applyBorder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21" xfId="44" applyBorder="1">
      <alignment horizontal="left" vertical="center"/>
      <protection/>
    </xf>
    <xf numFmtId="0" fontId="4" fillId="0" borderId="43" xfId="44" applyBorder="1">
      <alignment horizontal="left" vertical="center"/>
      <protection/>
    </xf>
    <xf numFmtId="0" fontId="4" fillId="0" borderId="44" xfId="44" applyBorder="1">
      <alignment horizontal="left" vertical="center"/>
      <protection/>
    </xf>
    <xf numFmtId="0" fontId="4" fillId="0" borderId="45" xfId="44" applyBorder="1">
      <alignment horizontal="left" vertical="center"/>
      <protection/>
    </xf>
    <xf numFmtId="0" fontId="4" fillId="0" borderId="39" xfId="44" applyBorder="1">
      <alignment horizontal="left" vertical="center"/>
      <protection/>
    </xf>
    <xf numFmtId="0" fontId="9" fillId="0" borderId="18" xfId="33" applyBorder="1">
      <alignment horizontal="left" vertical="center"/>
      <protection/>
    </xf>
    <xf numFmtId="0" fontId="9" fillId="0" borderId="18" xfId="33" applyFont="1" applyBorder="1">
      <alignment horizontal="left" vertical="center"/>
      <protection/>
    </xf>
    <xf numFmtId="3" fontId="4" fillId="0" borderId="18" xfId="23" applyBorder="1">
      <alignment vertical="center"/>
      <protection/>
    </xf>
    <xf numFmtId="3" fontId="4" fillId="0" borderId="30" xfId="23" applyBorder="1">
      <alignment vertical="center"/>
      <protection/>
    </xf>
    <xf numFmtId="0" fontId="9" fillId="0" borderId="30" xfId="33" applyFont="1" applyBorder="1">
      <alignment horizontal="left" vertical="center"/>
      <protection/>
    </xf>
    <xf numFmtId="0" fontId="9" fillId="0" borderId="40" xfId="33" applyBorder="1" applyAlignment="1">
      <alignment horizontal="center" vertical="center"/>
      <protection/>
    </xf>
    <xf numFmtId="0" fontId="9" fillId="0" borderId="41" xfId="33" applyBorder="1" applyAlignment="1">
      <alignment horizontal="center" vertical="center"/>
      <protection/>
    </xf>
    <xf numFmtId="0" fontId="10" fillId="0" borderId="25" xfId="0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0" fontId="6" fillId="0" borderId="4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46" xfId="44" applyBorder="1">
      <alignment horizontal="left" vertical="center"/>
      <protection/>
    </xf>
    <xf numFmtId="0" fontId="4" fillId="0" borderId="10" xfId="44" applyBorder="1">
      <alignment horizontal="left" vertical="center"/>
      <protection/>
    </xf>
    <xf numFmtId="0" fontId="4" fillId="0" borderId="47" xfId="44" applyBorder="1">
      <alignment horizontal="left" vertical="center"/>
      <protection/>
    </xf>
    <xf numFmtId="0" fontId="10" fillId="0" borderId="48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40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9" xfId="0" applyFont="1" applyBorder="1" applyAlignment="1">
      <alignment/>
    </xf>
    <xf numFmtId="14" fontId="9" fillId="0" borderId="18" xfId="0" applyNumberFormat="1" applyFont="1" applyBorder="1" applyAlignment="1">
      <alignment/>
    </xf>
    <xf numFmtId="0" fontId="9" fillId="0" borderId="40" xfId="0" applyFont="1" applyBorder="1" applyAlignment="1">
      <alignment/>
    </xf>
    <xf numFmtId="0" fontId="9" fillId="0" borderId="30" xfId="0" applyFont="1" applyBorder="1" applyAlignment="1">
      <alignment/>
    </xf>
    <xf numFmtId="0" fontId="4" fillId="0" borderId="50" xfId="44" applyBorder="1">
      <alignment horizontal="left" vertical="center"/>
      <protection/>
    </xf>
    <xf numFmtId="0" fontId="4" fillId="0" borderId="0" xfId="44" applyBorder="1">
      <alignment horizontal="left" vertical="center"/>
      <protection/>
    </xf>
    <xf numFmtId="0" fontId="4" fillId="0" borderId="5" xfId="44" applyBorder="1">
      <alignment horizontal="left" vertical="center"/>
      <protection/>
    </xf>
    <xf numFmtId="0" fontId="9" fillId="0" borderId="5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8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40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6" fillId="0" borderId="5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5" xfId="0" applyFont="1" applyBorder="1" applyAlignment="1">
      <alignment/>
    </xf>
    <xf numFmtId="0" fontId="6" fillId="0" borderId="53" xfId="0" applyFont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12" fillId="2" borderId="5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2" borderId="57" xfId="0" applyFont="1" applyFill="1" applyBorder="1" applyAlignment="1">
      <alignment horizontal="center"/>
    </xf>
    <xf numFmtId="0" fontId="4" fillId="0" borderId="18" xfId="44" applyBorder="1">
      <alignment horizontal="left" vertical="center"/>
      <protection/>
    </xf>
    <xf numFmtId="0" fontId="6" fillId="0" borderId="56" xfId="33" applyFont="1" applyBorder="1" applyAlignment="1">
      <alignment horizontal="center" vertical="center"/>
      <protection/>
    </xf>
    <xf numFmtId="0" fontId="6" fillId="0" borderId="9" xfId="33" applyFont="1" applyBorder="1" applyAlignment="1">
      <alignment horizontal="center" vertical="center"/>
      <protection/>
    </xf>
    <xf numFmtId="0" fontId="6" fillId="0" borderId="58" xfId="33" applyFont="1" applyBorder="1" applyAlignment="1">
      <alignment horizontal="center" vertical="center"/>
      <protection/>
    </xf>
    <xf numFmtId="0" fontId="6" fillId="0" borderId="32" xfId="33" applyFont="1" applyBorder="1" applyAlignment="1">
      <alignment horizontal="center" vertical="center"/>
      <protection/>
    </xf>
    <xf numFmtId="0" fontId="4" fillId="0" borderId="5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9" fillId="0" borderId="40" xfId="33" applyBorder="1">
      <alignment horizontal="left" vertical="center"/>
      <protection/>
    </xf>
    <xf numFmtId="0" fontId="9" fillId="0" borderId="43" xfId="33" applyBorder="1">
      <alignment horizontal="left" vertical="center"/>
      <protection/>
    </xf>
    <xf numFmtId="0" fontId="9" fillId="0" borderId="21" xfId="33" applyBorder="1">
      <alignment horizontal="left" vertical="center"/>
      <protection/>
    </xf>
    <xf numFmtId="0" fontId="4" fillId="0" borderId="58" xfId="44" applyBorder="1">
      <alignment horizontal="left" vertical="center"/>
      <protection/>
    </xf>
    <xf numFmtId="0" fontId="4" fillId="0" borderId="37" xfId="44" applyBorder="1">
      <alignment horizontal="left" vertical="center"/>
      <protection/>
    </xf>
    <xf numFmtId="0" fontId="4" fillId="0" borderId="35" xfId="44" applyBorder="1">
      <alignment horizontal="left" vertical="center"/>
      <protection/>
    </xf>
    <xf numFmtId="0" fontId="4" fillId="0" borderId="40" xfId="44" applyFont="1" applyBorder="1">
      <alignment horizontal="left" vertical="center"/>
      <protection/>
    </xf>
    <xf numFmtId="0" fontId="4" fillId="0" borderId="41" xfId="44" applyBorder="1">
      <alignment horizontal="left" vertical="center"/>
      <protection/>
    </xf>
    <xf numFmtId="0" fontId="11" fillId="2" borderId="63" xfId="0" applyFont="1" applyFill="1" applyBorder="1" applyAlignment="1" applyProtection="1">
      <alignment horizontal="center" vertical="center"/>
      <protection locked="0"/>
    </xf>
    <xf numFmtId="0" fontId="11" fillId="2" borderId="64" xfId="0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4" fillId="0" borderId="38" xfId="44" applyBorder="1">
      <alignment horizontal="left" vertical="center"/>
      <protection/>
    </xf>
    <xf numFmtId="0" fontId="9" fillId="0" borderId="21" xfId="33" applyBorder="1" applyAlignment="1">
      <alignment horizontal="center" vertical="center"/>
      <protection/>
    </xf>
    <xf numFmtId="0" fontId="6" fillId="0" borderId="52" xfId="33" applyFont="1" applyBorder="1" applyAlignment="1">
      <alignment horizontal="center" vertical="center"/>
      <protection/>
    </xf>
    <xf numFmtId="0" fontId="6" fillId="0" borderId="24" xfId="33" applyFont="1" applyBorder="1" applyAlignment="1">
      <alignment horizontal="center" vertical="center"/>
      <protection/>
    </xf>
    <xf numFmtId="0" fontId="0" fillId="0" borderId="67" xfId="0" applyBorder="1" applyAlignment="1">
      <alignment/>
    </xf>
    <xf numFmtId="0" fontId="0" fillId="0" borderId="43" xfId="0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0" fillId="0" borderId="18" xfId="0" applyFont="1" applyBorder="1" applyAlignment="1">
      <alignment horizontal="right"/>
    </xf>
  </cellXfs>
  <cellStyles count="36">
    <cellStyle name="Normal" xfId="0"/>
    <cellStyle name="CenaJednPolozky" xfId="15"/>
    <cellStyle name="CenaPolozkyCelk" xfId="16"/>
    <cellStyle name="CenaPolozkyHZSCelk" xfId="17"/>
    <cellStyle name="CisloOddilu" xfId="18"/>
    <cellStyle name="CisloPolozky" xfId="19"/>
    <cellStyle name="CisloSpecif" xfId="20"/>
    <cellStyle name="Comma" xfId="21"/>
    <cellStyle name="Comma [0]" xfId="22"/>
    <cellStyle name="Čísla v krycím listu" xfId="23"/>
    <cellStyle name="HmotnJednPolozky" xfId="24"/>
    <cellStyle name="HmotnPolozkyCelk" xfId="25"/>
    <cellStyle name="Currency" xfId="26"/>
    <cellStyle name="Currency [0]" xfId="27"/>
    <cellStyle name="MJPolozky" xfId="28"/>
    <cellStyle name="MnozstviPolozky" xfId="29"/>
    <cellStyle name="NazevOddilu" xfId="30"/>
    <cellStyle name="NazevPolozky" xfId="31"/>
    <cellStyle name="NazevSouctuOddilu" xfId="32"/>
    <cellStyle name="Pevné texty v krycím listu" xfId="33"/>
    <cellStyle name="PoradCisloPolozky" xfId="34"/>
    <cellStyle name="PorizovaniSkutecnosti" xfId="35"/>
    <cellStyle name="Percent" xfId="36"/>
    <cellStyle name="ProcentoPrirazPol" xfId="37"/>
    <cellStyle name="RekapCisloOdd" xfId="38"/>
    <cellStyle name="RekapNazOdd" xfId="39"/>
    <cellStyle name="RekapOddiluSoucet" xfId="40"/>
    <cellStyle name="RekapTonaz" xfId="41"/>
    <cellStyle name="SoucetHmotOddilu" xfId="42"/>
    <cellStyle name="SoucetMontaziOddilu" xfId="43"/>
    <cellStyle name="Text v krycím listu" xfId="44"/>
    <cellStyle name="TonazSute" xfId="45"/>
    <cellStyle name="VykazPolozka" xfId="46"/>
    <cellStyle name="VykazPorCisPolozky" xfId="47"/>
    <cellStyle name="VykazVzorec" xfId="48"/>
    <cellStyle name="VypocetSkutecnosti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K780"/>
  <sheetViews>
    <sheetView tabSelected="1" workbookViewId="0" topLeftCell="A163">
      <selection activeCell="C115" sqref="C115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0.375" style="0" customWidth="1"/>
    <col min="4" max="4" width="7.375" style="0" customWidth="1"/>
    <col min="5" max="5" width="11.125" style="0" customWidth="1"/>
    <col min="6" max="6" width="7.875" style="0" customWidth="1"/>
    <col min="7" max="7" width="9.25390625" style="0" customWidth="1"/>
    <col min="8" max="8" width="8.125" style="0" customWidth="1"/>
    <col min="9" max="9" width="8.625" style="0" customWidth="1"/>
    <col min="10" max="11" width="10.00390625" style="0" customWidth="1"/>
  </cols>
  <sheetData>
    <row r="1" spans="1:11" ht="12.75">
      <c r="A1" s="67" t="s">
        <v>16</v>
      </c>
      <c r="B1" s="67"/>
      <c r="C1" s="68"/>
      <c r="D1" s="68"/>
      <c r="E1" s="68"/>
      <c r="F1" s="69"/>
      <c r="G1" s="182"/>
      <c r="H1" s="183"/>
      <c r="I1" s="183"/>
      <c r="J1" s="183"/>
      <c r="K1" s="183"/>
    </row>
    <row r="2" spans="1:11" ht="12.75">
      <c r="A2" s="71" t="s">
        <v>31</v>
      </c>
      <c r="B2" s="71"/>
      <c r="C2" s="72" t="s">
        <v>85</v>
      </c>
      <c r="D2" s="73"/>
      <c r="E2" s="73"/>
      <c r="F2" s="72"/>
      <c r="G2" s="74" t="s">
        <v>29</v>
      </c>
      <c r="H2" s="184" t="s">
        <v>84</v>
      </c>
      <c r="I2" s="184"/>
      <c r="J2" s="184"/>
      <c r="K2" s="184"/>
    </row>
    <row r="3" spans="1:11" ht="12.75">
      <c r="A3" s="71" t="s">
        <v>28</v>
      </c>
      <c r="B3" s="71"/>
      <c r="C3" s="75" t="s">
        <v>414</v>
      </c>
      <c r="D3" s="73"/>
      <c r="E3" s="73"/>
      <c r="F3" s="72"/>
      <c r="G3" s="74" t="s">
        <v>30</v>
      </c>
      <c r="H3" s="185" t="s">
        <v>411</v>
      </c>
      <c r="I3" s="185"/>
      <c r="J3" s="185"/>
      <c r="K3" s="185"/>
    </row>
    <row r="4" spans="1:11" ht="13.5" thickBot="1">
      <c r="A4" s="71" t="s">
        <v>1</v>
      </c>
      <c r="B4" s="71"/>
      <c r="C4" s="76"/>
      <c r="D4" s="71"/>
      <c r="E4" s="71" t="s">
        <v>2</v>
      </c>
      <c r="F4" s="77"/>
      <c r="G4" s="78"/>
      <c r="H4" s="186"/>
      <c r="I4" s="187"/>
      <c r="J4" s="187"/>
      <c r="K4" s="187"/>
    </row>
    <row r="5" spans="1:11" ht="12.75">
      <c r="A5" s="79" t="s">
        <v>3</v>
      </c>
      <c r="B5" s="80"/>
      <c r="C5" s="80"/>
      <c r="D5" s="81"/>
      <c r="E5" s="81"/>
      <c r="F5" s="82"/>
      <c r="G5" s="83"/>
      <c r="H5" s="84" t="s">
        <v>4</v>
      </c>
      <c r="I5" s="84"/>
      <c r="J5" s="84"/>
      <c r="K5" s="85"/>
    </row>
    <row r="6" spans="1:11" ht="12.75">
      <c r="A6" s="86" t="s">
        <v>5</v>
      </c>
      <c r="B6" s="87" t="s">
        <v>6</v>
      </c>
      <c r="C6" s="87"/>
      <c r="D6" s="88" t="s">
        <v>32</v>
      </c>
      <c r="E6" s="89" t="s">
        <v>33</v>
      </c>
      <c r="F6" s="90" t="s">
        <v>34</v>
      </c>
      <c r="G6" s="91" t="s">
        <v>8</v>
      </c>
      <c r="H6" s="92" t="s">
        <v>9</v>
      </c>
      <c r="I6" s="93"/>
      <c r="J6" s="92" t="s">
        <v>10</v>
      </c>
      <c r="K6" s="94"/>
    </row>
    <row r="7" spans="1:11" ht="12.75">
      <c r="A7" s="95" t="s">
        <v>11</v>
      </c>
      <c r="B7" s="96" t="s">
        <v>12</v>
      </c>
      <c r="C7" s="96" t="s">
        <v>13</v>
      </c>
      <c r="D7" s="96" t="s">
        <v>14</v>
      </c>
      <c r="E7" s="97"/>
      <c r="F7" s="98" t="s">
        <v>15</v>
      </c>
      <c r="G7" s="99" t="s">
        <v>15</v>
      </c>
      <c r="H7" s="96" t="s">
        <v>7</v>
      </c>
      <c r="I7" s="96" t="s">
        <v>18</v>
      </c>
      <c r="J7" s="96" t="s">
        <v>7</v>
      </c>
      <c r="K7" s="100" t="s">
        <v>18</v>
      </c>
    </row>
    <row r="8" spans="1:11" ht="13.5" thickBot="1">
      <c r="A8" s="101"/>
      <c r="B8" s="102">
        <v>1</v>
      </c>
      <c r="C8" s="102">
        <v>2</v>
      </c>
      <c r="D8" s="103">
        <v>3</v>
      </c>
      <c r="E8" s="103">
        <v>4</v>
      </c>
      <c r="F8" s="104">
        <v>5</v>
      </c>
      <c r="G8" s="104">
        <v>6</v>
      </c>
      <c r="H8" s="104">
        <v>7</v>
      </c>
      <c r="I8" s="104">
        <v>8</v>
      </c>
      <c r="J8" s="104">
        <v>9</v>
      </c>
      <c r="K8" s="105">
        <v>10</v>
      </c>
    </row>
    <row r="9" spans="1:11" ht="12.75">
      <c r="A9" s="70"/>
      <c r="B9" s="106" t="s">
        <v>86</v>
      </c>
      <c r="C9" s="107" t="s">
        <v>87</v>
      </c>
      <c r="D9" s="70"/>
      <c r="E9" s="70"/>
      <c r="F9" s="70"/>
      <c r="G9" s="70"/>
      <c r="H9" s="70"/>
      <c r="I9" s="70"/>
      <c r="J9" s="70"/>
      <c r="K9" s="70"/>
    </row>
    <row r="10" spans="1:11" ht="12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2.75">
      <c r="A11" s="108">
        <v>1</v>
      </c>
      <c r="B11" s="109" t="s">
        <v>88</v>
      </c>
      <c r="C11" s="110" t="s">
        <v>89</v>
      </c>
      <c r="D11" s="111" t="s">
        <v>90</v>
      </c>
      <c r="E11" s="112">
        <v>4</v>
      </c>
      <c r="F11" s="113">
        <v>0</v>
      </c>
      <c r="G11" s="114">
        <f>E11*F11</f>
        <v>0</v>
      </c>
      <c r="H11" s="70"/>
      <c r="I11" s="115"/>
      <c r="J11" s="116"/>
      <c r="K11" s="115"/>
    </row>
    <row r="12" spans="1:11" ht="12.75">
      <c r="A12" s="70"/>
      <c r="B12" s="70"/>
      <c r="C12" s="117" t="str">
        <f>CONCATENATE(B9," celkem")</f>
        <v>2 celkem</v>
      </c>
      <c r="D12" s="70"/>
      <c r="E12" s="70"/>
      <c r="F12" s="70"/>
      <c r="G12" s="118">
        <f>SUBTOTAL(9,G11:G11)</f>
        <v>0</v>
      </c>
      <c r="H12" s="70"/>
      <c r="I12" s="119"/>
      <c r="J12" s="70"/>
      <c r="K12" s="119"/>
    </row>
    <row r="13" spans="1:11" ht="12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2.75">
      <c r="A14" s="70"/>
      <c r="B14" s="106" t="s">
        <v>91</v>
      </c>
      <c r="C14" s="107" t="s">
        <v>92</v>
      </c>
      <c r="D14" s="70"/>
      <c r="E14" s="70"/>
      <c r="F14" s="70"/>
      <c r="G14" s="70"/>
      <c r="H14" s="70"/>
      <c r="I14" s="70"/>
      <c r="J14" s="70"/>
      <c r="K14" s="70"/>
    </row>
    <row r="15" spans="1:11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12.75">
      <c r="A16" s="108">
        <v>1</v>
      </c>
      <c r="B16" s="109" t="s">
        <v>93</v>
      </c>
      <c r="C16" s="110" t="s">
        <v>94</v>
      </c>
      <c r="D16" s="111" t="s">
        <v>95</v>
      </c>
      <c r="E16" s="112">
        <v>5</v>
      </c>
      <c r="F16" s="113">
        <v>0.02696</v>
      </c>
      <c r="G16" s="114">
        <f>E16*F16</f>
        <v>0.1348</v>
      </c>
      <c r="H16" s="70"/>
      <c r="I16" s="115"/>
      <c r="J16" s="116"/>
      <c r="K16" s="115"/>
    </row>
    <row r="17" spans="1:11" ht="12.75">
      <c r="A17" s="108">
        <v>2</v>
      </c>
      <c r="B17" s="109" t="s">
        <v>96</v>
      </c>
      <c r="C17" s="110" t="s">
        <v>97</v>
      </c>
      <c r="D17" s="111" t="s">
        <v>95</v>
      </c>
      <c r="E17" s="112">
        <v>1</v>
      </c>
      <c r="F17" s="113">
        <v>0.12939</v>
      </c>
      <c r="G17" s="114">
        <f>E17*F17</f>
        <v>0.12939</v>
      </c>
      <c r="H17" s="70"/>
      <c r="I17" s="115"/>
      <c r="J17" s="116"/>
      <c r="K17" s="115"/>
    </row>
    <row r="18" spans="1:11" ht="12.75">
      <c r="A18" s="108">
        <v>3</v>
      </c>
      <c r="B18" s="109" t="s">
        <v>98</v>
      </c>
      <c r="C18" s="110" t="s">
        <v>99</v>
      </c>
      <c r="D18" s="111" t="s">
        <v>100</v>
      </c>
      <c r="E18" s="112">
        <v>1</v>
      </c>
      <c r="F18" s="113">
        <v>0.25508</v>
      </c>
      <c r="G18" s="114">
        <f>E18*F18</f>
        <v>0.25508</v>
      </c>
      <c r="H18" s="70"/>
      <c r="I18" s="115"/>
      <c r="J18" s="116"/>
      <c r="K18" s="115"/>
    </row>
    <row r="19" spans="1:11" ht="12.75">
      <c r="A19" s="120" t="s">
        <v>101</v>
      </c>
      <c r="B19" s="121" t="s">
        <v>102</v>
      </c>
      <c r="C19" s="110" t="s">
        <v>103</v>
      </c>
      <c r="D19" s="111" t="s">
        <v>95</v>
      </c>
      <c r="E19" s="112">
        <v>5.05</v>
      </c>
      <c r="F19" s="113">
        <v>0.058</v>
      </c>
      <c r="G19" s="114">
        <f>E19*F19</f>
        <v>0.2929</v>
      </c>
      <c r="H19" s="116"/>
      <c r="I19" s="115"/>
      <c r="J19" s="70"/>
      <c r="K19" s="115"/>
    </row>
    <row r="20" spans="1:11" ht="12.75">
      <c r="A20" s="70"/>
      <c r="B20" s="70"/>
      <c r="C20" s="117" t="str">
        <f>CONCATENATE(B14," celkem")</f>
        <v>3 celkem</v>
      </c>
      <c r="D20" s="70"/>
      <c r="E20" s="70"/>
      <c r="F20" s="70"/>
      <c r="G20" s="118">
        <f>SUBTOTAL(9,G16:G19)</f>
        <v>0.8121700000000001</v>
      </c>
      <c r="H20" s="70"/>
      <c r="I20" s="119"/>
      <c r="J20" s="70"/>
      <c r="K20" s="119"/>
    </row>
    <row r="21" spans="1:11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2.75">
      <c r="A22" s="70"/>
      <c r="B22" s="106" t="s">
        <v>104</v>
      </c>
      <c r="C22" s="107" t="s">
        <v>105</v>
      </c>
      <c r="D22" s="70"/>
      <c r="E22" s="70"/>
      <c r="F22" s="70"/>
      <c r="G22" s="70"/>
      <c r="H22" s="70"/>
      <c r="I22" s="70"/>
      <c r="J22" s="70"/>
      <c r="K22" s="70"/>
    </row>
    <row r="23" spans="1:11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12.75">
      <c r="A24" s="108">
        <v>1</v>
      </c>
      <c r="B24" s="109" t="s">
        <v>106</v>
      </c>
      <c r="C24" s="110" t="s">
        <v>107</v>
      </c>
      <c r="D24" s="111" t="s">
        <v>95</v>
      </c>
      <c r="E24" s="112">
        <v>4</v>
      </c>
      <c r="F24" s="113">
        <v>0.05359</v>
      </c>
      <c r="G24" s="114">
        <f aca="true" t="shared" si="0" ref="G24:G36">E24*F24</f>
        <v>0.21436</v>
      </c>
      <c r="H24" s="70"/>
      <c r="I24" s="115"/>
      <c r="J24" s="116"/>
      <c r="K24" s="115"/>
    </row>
    <row r="25" spans="1:11" ht="12.75">
      <c r="A25" s="108">
        <v>2</v>
      </c>
      <c r="B25" s="109" t="s">
        <v>108</v>
      </c>
      <c r="C25" s="110" t="s">
        <v>109</v>
      </c>
      <c r="D25" s="111" t="s">
        <v>95</v>
      </c>
      <c r="E25" s="112">
        <v>3</v>
      </c>
      <c r="F25" s="113">
        <v>0.05139</v>
      </c>
      <c r="G25" s="114">
        <f t="shared" si="0"/>
        <v>0.15417</v>
      </c>
      <c r="H25" s="70"/>
      <c r="I25" s="115"/>
      <c r="J25" s="116"/>
      <c r="K25" s="115"/>
    </row>
    <row r="26" spans="1:11" ht="12.75">
      <c r="A26" s="108">
        <v>3</v>
      </c>
      <c r="B26" s="109" t="s">
        <v>110</v>
      </c>
      <c r="C26" s="110" t="s">
        <v>111</v>
      </c>
      <c r="D26" s="111" t="s">
        <v>112</v>
      </c>
      <c r="E26" s="112">
        <v>5</v>
      </c>
      <c r="F26" s="113">
        <v>0.04</v>
      </c>
      <c r="G26" s="114">
        <f t="shared" si="0"/>
        <v>0.2</v>
      </c>
      <c r="H26" s="70"/>
      <c r="I26" s="115"/>
      <c r="J26" s="116"/>
      <c r="K26" s="115"/>
    </row>
    <row r="27" spans="1:11" ht="12.75">
      <c r="A27" s="108">
        <v>4</v>
      </c>
      <c r="B27" s="109" t="s">
        <v>113</v>
      </c>
      <c r="C27" s="110" t="s">
        <v>114</v>
      </c>
      <c r="D27" s="111" t="s">
        <v>112</v>
      </c>
      <c r="E27" s="112">
        <v>2</v>
      </c>
      <c r="F27" s="113">
        <v>0.06</v>
      </c>
      <c r="G27" s="114">
        <f t="shared" si="0"/>
        <v>0.12</v>
      </c>
      <c r="H27" s="70"/>
      <c r="I27" s="115"/>
      <c r="J27" s="116"/>
      <c r="K27" s="115"/>
    </row>
    <row r="28" spans="1:11" ht="12.75">
      <c r="A28" s="108">
        <v>5</v>
      </c>
      <c r="B28" s="109" t="s">
        <v>115</v>
      </c>
      <c r="C28" s="110" t="s">
        <v>116</v>
      </c>
      <c r="D28" s="111" t="s">
        <v>117</v>
      </c>
      <c r="E28" s="112">
        <v>3.4</v>
      </c>
      <c r="F28" s="113">
        <v>0.00885</v>
      </c>
      <c r="G28" s="114">
        <f t="shared" si="0"/>
        <v>0.03009</v>
      </c>
      <c r="H28" s="70"/>
      <c r="I28" s="115"/>
      <c r="J28" s="116"/>
      <c r="K28" s="115"/>
    </row>
    <row r="29" spans="1:11" ht="12.75">
      <c r="A29" s="108">
        <v>6</v>
      </c>
      <c r="B29" s="109" t="s">
        <v>88</v>
      </c>
      <c r="C29" s="110" t="s">
        <v>119</v>
      </c>
      <c r="D29" s="111" t="s">
        <v>90</v>
      </c>
      <c r="E29" s="112">
        <v>2</v>
      </c>
      <c r="F29" s="113">
        <v>0</v>
      </c>
      <c r="G29" s="114">
        <f t="shared" si="0"/>
        <v>0</v>
      </c>
      <c r="H29" s="70"/>
      <c r="I29" s="115"/>
      <c r="J29" s="116"/>
      <c r="K29" s="115"/>
    </row>
    <row r="30" spans="1:11" ht="12.75">
      <c r="A30" s="108">
        <v>7</v>
      </c>
      <c r="B30" s="109" t="s">
        <v>120</v>
      </c>
      <c r="C30" s="110" t="s">
        <v>121</v>
      </c>
      <c r="D30" s="111" t="s">
        <v>100</v>
      </c>
      <c r="E30" s="112">
        <v>501.653</v>
      </c>
      <c r="F30" s="113">
        <v>0.05258</v>
      </c>
      <c r="G30" s="114">
        <f t="shared" si="0"/>
        <v>26.376914740000004</v>
      </c>
      <c r="H30" s="70"/>
      <c r="I30" s="115"/>
      <c r="J30" s="116"/>
      <c r="K30" s="115"/>
    </row>
    <row r="31" spans="1:11" ht="12.75">
      <c r="A31" s="108">
        <v>8</v>
      </c>
      <c r="B31" s="109" t="s">
        <v>123</v>
      </c>
      <c r="C31" s="110" t="s">
        <v>124</v>
      </c>
      <c r="D31" s="111" t="s">
        <v>100</v>
      </c>
      <c r="E31" s="112">
        <v>18</v>
      </c>
      <c r="F31" s="113">
        <v>0.05722</v>
      </c>
      <c r="G31" s="114">
        <f t="shared" si="0"/>
        <v>1.02996</v>
      </c>
      <c r="H31" s="70"/>
      <c r="I31" s="115"/>
      <c r="J31" s="116"/>
      <c r="K31" s="115"/>
    </row>
    <row r="32" spans="1:11" ht="12.75">
      <c r="A32" s="108">
        <v>9</v>
      </c>
      <c r="B32" s="109" t="s">
        <v>126</v>
      </c>
      <c r="C32" s="110" t="s">
        <v>127</v>
      </c>
      <c r="D32" s="111" t="s">
        <v>128</v>
      </c>
      <c r="E32" s="112">
        <v>28</v>
      </c>
      <c r="F32" s="113">
        <v>0.0005</v>
      </c>
      <c r="G32" s="114">
        <f t="shared" si="0"/>
        <v>0.014</v>
      </c>
      <c r="H32" s="70"/>
      <c r="I32" s="115"/>
      <c r="J32" s="116"/>
      <c r="K32" s="115"/>
    </row>
    <row r="33" spans="1:11" ht="12.75">
      <c r="A33" s="108">
        <v>10</v>
      </c>
      <c r="B33" s="109" t="s">
        <v>130</v>
      </c>
      <c r="C33" s="110" t="s">
        <v>131</v>
      </c>
      <c r="D33" s="111" t="s">
        <v>100</v>
      </c>
      <c r="E33" s="112">
        <v>0.56</v>
      </c>
      <c r="F33" s="113">
        <v>0.10704</v>
      </c>
      <c r="G33" s="114">
        <f t="shared" si="0"/>
        <v>0.05994240000000001</v>
      </c>
      <c r="H33" s="70"/>
      <c r="I33" s="115"/>
      <c r="J33" s="116"/>
      <c r="K33" s="115"/>
    </row>
    <row r="34" spans="1:11" ht="12.75">
      <c r="A34" s="108">
        <v>11</v>
      </c>
      <c r="B34" s="109" t="s">
        <v>133</v>
      </c>
      <c r="C34" s="110" t="s">
        <v>134</v>
      </c>
      <c r="D34" s="111" t="s">
        <v>100</v>
      </c>
      <c r="E34" s="112">
        <v>169.64</v>
      </c>
      <c r="F34" s="113">
        <v>0.06002</v>
      </c>
      <c r="G34" s="114">
        <f t="shared" si="0"/>
        <v>10.181792799999998</v>
      </c>
      <c r="H34" s="70"/>
      <c r="I34" s="115"/>
      <c r="J34" s="116"/>
      <c r="K34" s="115"/>
    </row>
    <row r="35" spans="1:11" ht="12.75">
      <c r="A35" s="108">
        <v>12</v>
      </c>
      <c r="B35" s="109" t="s">
        <v>88</v>
      </c>
      <c r="C35" s="110" t="s">
        <v>139</v>
      </c>
      <c r="D35" s="111" t="s">
        <v>140</v>
      </c>
      <c r="E35" s="112">
        <v>71.647</v>
      </c>
      <c r="F35" s="113">
        <v>0.003</v>
      </c>
      <c r="G35" s="114">
        <f t="shared" si="0"/>
        <v>0.21494100000000002</v>
      </c>
      <c r="H35" s="70"/>
      <c r="I35" s="115"/>
      <c r="J35" s="116"/>
      <c r="K35" s="115"/>
    </row>
    <row r="36" spans="1:11" ht="12.75">
      <c r="A36" s="108">
        <v>13</v>
      </c>
      <c r="B36" s="109" t="s">
        <v>120</v>
      </c>
      <c r="C36" s="110" t="s">
        <v>121</v>
      </c>
      <c r="D36" s="111" t="s">
        <v>100</v>
      </c>
      <c r="E36" s="112">
        <v>61.74</v>
      </c>
      <c r="F36" s="113">
        <v>0.05258</v>
      </c>
      <c r="G36" s="114">
        <f t="shared" si="0"/>
        <v>3.2462892</v>
      </c>
      <c r="H36" s="70"/>
      <c r="I36" s="115"/>
      <c r="J36" s="116"/>
      <c r="K36" s="115"/>
    </row>
    <row r="37" spans="1:11" ht="12.75">
      <c r="A37" s="70"/>
      <c r="B37" s="70"/>
      <c r="C37" s="117" t="str">
        <f>CONCATENATE(B22," celkem")</f>
        <v>6 celkem</v>
      </c>
      <c r="D37" s="70"/>
      <c r="E37" s="70"/>
      <c r="F37" s="70"/>
      <c r="G37" s="118">
        <f>SUBTOTAL(9,G24:G36)</f>
        <v>41.84246014000001</v>
      </c>
      <c r="H37" s="70"/>
      <c r="I37" s="119"/>
      <c r="J37" s="70"/>
      <c r="K37" s="119"/>
    </row>
    <row r="38" spans="1:11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ht="12.75">
      <c r="A39" s="70"/>
      <c r="B39" s="106" t="s">
        <v>144</v>
      </c>
      <c r="C39" s="107" t="s">
        <v>145</v>
      </c>
      <c r="D39" s="70"/>
      <c r="E39" s="70"/>
      <c r="F39" s="70"/>
      <c r="G39" s="70"/>
      <c r="H39" s="70"/>
      <c r="I39" s="70"/>
      <c r="J39" s="70"/>
      <c r="K39" s="70"/>
    </row>
    <row r="40" spans="1:11" ht="12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ht="12.75">
      <c r="A41" s="108">
        <v>1</v>
      </c>
      <c r="B41" s="109" t="s">
        <v>146</v>
      </c>
      <c r="C41" s="175" t="s">
        <v>147</v>
      </c>
      <c r="D41" s="111" t="s">
        <v>100</v>
      </c>
      <c r="E41" s="112">
        <v>17.68</v>
      </c>
      <c r="F41" s="113">
        <v>0.00088</v>
      </c>
      <c r="G41" s="114">
        <f aca="true" t="shared" si="1" ref="G41:G47">E41*F41</f>
        <v>0.0155584</v>
      </c>
      <c r="H41" s="70"/>
      <c r="I41" s="115"/>
      <c r="J41" s="116"/>
      <c r="K41" s="115"/>
    </row>
    <row r="42" spans="1:11" ht="12.75">
      <c r="A42" s="108">
        <v>2</v>
      </c>
      <c r="B42" s="109" t="s">
        <v>149</v>
      </c>
      <c r="C42" s="110" t="s">
        <v>150</v>
      </c>
      <c r="D42" s="111" t="s">
        <v>100</v>
      </c>
      <c r="E42" s="112">
        <v>392.10525</v>
      </c>
      <c r="F42" s="113">
        <v>0</v>
      </c>
      <c r="G42" s="114">
        <f t="shared" si="1"/>
        <v>0</v>
      </c>
      <c r="H42" s="70"/>
      <c r="I42" s="115"/>
      <c r="J42" s="116"/>
      <c r="K42" s="115"/>
    </row>
    <row r="43" spans="1:11" ht="12.75">
      <c r="A43" s="108">
        <v>3</v>
      </c>
      <c r="B43" s="109" t="s">
        <v>156</v>
      </c>
      <c r="C43" s="175" t="s">
        <v>157</v>
      </c>
      <c r="D43" s="111" t="s">
        <v>158</v>
      </c>
      <c r="E43" s="122">
        <v>0.0315</v>
      </c>
      <c r="F43" s="113">
        <v>0</v>
      </c>
      <c r="G43" s="114">
        <f t="shared" si="1"/>
        <v>0</v>
      </c>
      <c r="H43" s="70"/>
      <c r="I43" s="115"/>
      <c r="J43" s="116"/>
      <c r="K43" s="115"/>
    </row>
    <row r="44" spans="1:11" ht="12.75">
      <c r="A44" s="120" t="s">
        <v>101</v>
      </c>
      <c r="B44" s="121" t="s">
        <v>159</v>
      </c>
      <c r="C44" s="175" t="s">
        <v>419</v>
      </c>
      <c r="D44" s="111" t="s">
        <v>140</v>
      </c>
      <c r="E44" s="112">
        <v>9.1035</v>
      </c>
      <c r="F44" s="113">
        <v>0.0055</v>
      </c>
      <c r="G44" s="114">
        <f t="shared" si="1"/>
        <v>0.050069249999999996</v>
      </c>
      <c r="H44" s="116"/>
      <c r="I44" s="115"/>
      <c r="J44" s="70"/>
      <c r="K44" s="115"/>
    </row>
    <row r="45" spans="1:11" ht="12.75">
      <c r="A45" s="120" t="s">
        <v>160</v>
      </c>
      <c r="B45" s="121" t="s">
        <v>161</v>
      </c>
      <c r="C45" s="175" t="s">
        <v>420</v>
      </c>
      <c r="D45" s="111" t="s">
        <v>100</v>
      </c>
      <c r="E45" s="112">
        <v>9.1035</v>
      </c>
      <c r="F45" s="113">
        <v>0.005</v>
      </c>
      <c r="G45" s="114">
        <f t="shared" si="1"/>
        <v>0.0455175</v>
      </c>
      <c r="H45" s="116"/>
      <c r="I45" s="115"/>
      <c r="J45" s="70"/>
      <c r="K45" s="115"/>
    </row>
    <row r="46" spans="1:11" ht="12.75">
      <c r="A46" s="120" t="s">
        <v>162</v>
      </c>
      <c r="B46" s="121" t="s">
        <v>163</v>
      </c>
      <c r="C46" s="175" t="s">
        <v>422</v>
      </c>
      <c r="D46" s="111" t="s">
        <v>100</v>
      </c>
      <c r="E46" s="112">
        <v>396.60915</v>
      </c>
      <c r="F46" s="113">
        <v>6E-05</v>
      </c>
      <c r="G46" s="114">
        <f t="shared" si="1"/>
        <v>0.023796549</v>
      </c>
      <c r="H46" s="116"/>
      <c r="I46" s="115"/>
      <c r="J46" s="70"/>
      <c r="K46" s="115"/>
    </row>
    <row r="47" spans="1:11" ht="12.75">
      <c r="A47" s="120" t="s">
        <v>164</v>
      </c>
      <c r="B47" s="121" t="s">
        <v>165</v>
      </c>
      <c r="C47" s="175" t="s">
        <v>421</v>
      </c>
      <c r="D47" s="111" t="s">
        <v>100</v>
      </c>
      <c r="E47" s="112">
        <v>62.32934</v>
      </c>
      <c r="F47" s="113">
        <v>0.0011</v>
      </c>
      <c r="G47" s="114">
        <f t="shared" si="1"/>
        <v>0.068562274</v>
      </c>
      <c r="H47" s="116"/>
      <c r="I47" s="115"/>
      <c r="J47" s="70"/>
      <c r="K47" s="115"/>
    </row>
    <row r="48" spans="1:11" ht="12.75">
      <c r="A48" s="70"/>
      <c r="B48" s="70"/>
      <c r="C48" s="117" t="str">
        <f>CONCATENATE(B39," celkem")</f>
        <v>712 celkem</v>
      </c>
      <c r="D48" s="70"/>
      <c r="E48" s="70"/>
      <c r="F48" s="70"/>
      <c r="G48" s="118">
        <f>SUBTOTAL(9,G41:G47)</f>
        <v>0.203503973</v>
      </c>
      <c r="H48" s="70"/>
      <c r="I48" s="119"/>
      <c r="J48" s="70"/>
      <c r="K48" s="119"/>
    </row>
    <row r="49" spans="1:11" ht="12.7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2.75">
      <c r="A50" s="70"/>
      <c r="B50" s="106" t="s">
        <v>166</v>
      </c>
      <c r="C50" s="107" t="s">
        <v>167</v>
      </c>
      <c r="D50" s="70"/>
      <c r="E50" s="70"/>
      <c r="F50" s="70"/>
      <c r="G50" s="70"/>
      <c r="H50" s="70"/>
      <c r="I50" s="70"/>
      <c r="J50" s="70"/>
      <c r="K50" s="70"/>
    </row>
    <row r="51" spans="1:11" ht="12.7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1:11" ht="12.75">
      <c r="A52" s="108">
        <v>1</v>
      </c>
      <c r="B52" s="109" t="s">
        <v>168</v>
      </c>
      <c r="C52" s="110" t="s">
        <v>169</v>
      </c>
      <c r="D52" s="111" t="s">
        <v>100</v>
      </c>
      <c r="E52" s="112">
        <v>266.45</v>
      </c>
      <c r="F52" s="113">
        <v>0</v>
      </c>
      <c r="G52" s="114">
        <f aca="true" t="shared" si="2" ref="G52:G70">E52*F52</f>
        <v>0</v>
      </c>
      <c r="H52" s="70"/>
      <c r="I52" s="115"/>
      <c r="J52" s="116"/>
      <c r="K52" s="115"/>
    </row>
    <row r="53" spans="1:11" ht="12.75">
      <c r="A53" s="108">
        <v>2</v>
      </c>
      <c r="B53" s="109" t="s">
        <v>170</v>
      </c>
      <c r="C53" s="110" t="s">
        <v>171</v>
      </c>
      <c r="D53" s="111" t="s">
        <v>100</v>
      </c>
      <c r="E53" s="112">
        <v>142.14</v>
      </c>
      <c r="F53" s="113">
        <v>0</v>
      </c>
      <c r="G53" s="114">
        <f t="shared" si="2"/>
        <v>0</v>
      </c>
      <c r="H53" s="70"/>
      <c r="I53" s="115"/>
      <c r="J53" s="116"/>
      <c r="K53" s="115"/>
    </row>
    <row r="54" spans="1:11" ht="12.75">
      <c r="A54" s="108">
        <v>3</v>
      </c>
      <c r="B54" s="109" t="s">
        <v>173</v>
      </c>
      <c r="C54" s="110" t="s">
        <v>174</v>
      </c>
      <c r="D54" s="111" t="s">
        <v>100</v>
      </c>
      <c r="E54" s="112">
        <v>98.15525</v>
      </c>
      <c r="F54" s="113">
        <v>0</v>
      </c>
      <c r="G54" s="114">
        <f t="shared" si="2"/>
        <v>0</v>
      </c>
      <c r="H54" s="70"/>
      <c r="I54" s="115"/>
      <c r="J54" s="116"/>
      <c r="K54" s="115"/>
    </row>
    <row r="55" spans="1:11" ht="12.75">
      <c r="A55" s="108">
        <v>4</v>
      </c>
      <c r="B55" s="109" t="s">
        <v>175</v>
      </c>
      <c r="C55" s="110" t="s">
        <v>176</v>
      </c>
      <c r="D55" s="111" t="s">
        <v>100</v>
      </c>
      <c r="E55" s="112">
        <v>204.215</v>
      </c>
      <c r="F55" s="113">
        <v>0</v>
      </c>
      <c r="G55" s="114">
        <f t="shared" si="2"/>
        <v>0</v>
      </c>
      <c r="H55" s="70"/>
      <c r="I55" s="115"/>
      <c r="J55" s="116"/>
      <c r="K55" s="115"/>
    </row>
    <row r="56" spans="1:11" ht="12.75">
      <c r="A56" s="108">
        <v>5</v>
      </c>
      <c r="B56" s="109" t="s">
        <v>88</v>
      </c>
      <c r="C56" s="110" t="s">
        <v>179</v>
      </c>
      <c r="D56" s="111" t="s">
        <v>180</v>
      </c>
      <c r="E56" s="112">
        <v>3</v>
      </c>
      <c r="F56" s="113">
        <v>0</v>
      </c>
      <c r="G56" s="114">
        <f t="shared" si="2"/>
        <v>0</v>
      </c>
      <c r="H56" s="70"/>
      <c r="I56" s="115"/>
      <c r="J56" s="116"/>
      <c r="K56" s="115"/>
    </row>
    <row r="57" spans="1:11" ht="12.75">
      <c r="A57" s="108">
        <v>6</v>
      </c>
      <c r="B57" s="109" t="s">
        <v>88</v>
      </c>
      <c r="C57" s="110" t="s">
        <v>181</v>
      </c>
      <c r="D57" s="111" t="s">
        <v>140</v>
      </c>
      <c r="E57" s="112">
        <v>501.653</v>
      </c>
      <c r="F57" s="113">
        <v>0</v>
      </c>
      <c r="G57" s="114">
        <f t="shared" si="2"/>
        <v>0</v>
      </c>
      <c r="H57" s="70"/>
      <c r="I57" s="115"/>
      <c r="J57" s="116"/>
      <c r="K57" s="115"/>
    </row>
    <row r="58" spans="1:11" ht="12.75">
      <c r="A58" s="108">
        <v>7</v>
      </c>
      <c r="B58" s="109" t="s">
        <v>88</v>
      </c>
      <c r="C58" s="110" t="s">
        <v>190</v>
      </c>
      <c r="D58" s="111" t="s">
        <v>140</v>
      </c>
      <c r="E58" s="112">
        <v>71.6475</v>
      </c>
      <c r="F58" s="113">
        <v>0</v>
      </c>
      <c r="G58" s="114">
        <f t="shared" si="2"/>
        <v>0</v>
      </c>
      <c r="H58" s="70"/>
      <c r="I58" s="115"/>
      <c r="J58" s="116"/>
      <c r="K58" s="115"/>
    </row>
    <row r="59" spans="1:11" ht="12.75">
      <c r="A59" s="108">
        <v>8</v>
      </c>
      <c r="B59" s="109" t="s">
        <v>88</v>
      </c>
      <c r="C59" s="110" t="s">
        <v>196</v>
      </c>
      <c r="D59" s="111" t="s">
        <v>140</v>
      </c>
      <c r="E59" s="112">
        <v>26.16</v>
      </c>
      <c r="F59" s="113">
        <v>0</v>
      </c>
      <c r="G59" s="114">
        <f t="shared" si="2"/>
        <v>0</v>
      </c>
      <c r="H59" s="70"/>
      <c r="I59" s="115"/>
      <c r="J59" s="116"/>
      <c r="K59" s="115"/>
    </row>
    <row r="60" spans="1:11" ht="12.75">
      <c r="A60" s="108">
        <v>9</v>
      </c>
      <c r="B60" s="109" t="s">
        <v>88</v>
      </c>
      <c r="C60" s="110" t="s">
        <v>217</v>
      </c>
      <c r="D60" s="111" t="s">
        <v>140</v>
      </c>
      <c r="E60" s="112">
        <v>35.58</v>
      </c>
      <c r="F60" s="113">
        <v>0</v>
      </c>
      <c r="G60" s="114">
        <f t="shared" si="2"/>
        <v>0</v>
      </c>
      <c r="H60" s="70"/>
      <c r="I60" s="115"/>
      <c r="J60" s="116"/>
      <c r="K60" s="115"/>
    </row>
    <row r="61" spans="1:11" ht="12.75">
      <c r="A61" s="108">
        <v>10</v>
      </c>
      <c r="B61" s="109" t="s">
        <v>219</v>
      </c>
      <c r="C61" s="110" t="s">
        <v>220</v>
      </c>
      <c r="D61" s="111" t="s">
        <v>158</v>
      </c>
      <c r="E61" s="122">
        <v>0.0195</v>
      </c>
      <c r="F61" s="113">
        <v>0</v>
      </c>
      <c r="G61" s="114">
        <f t="shared" si="2"/>
        <v>0</v>
      </c>
      <c r="H61" s="70"/>
      <c r="I61" s="115"/>
      <c r="J61" s="116"/>
      <c r="K61" s="115"/>
    </row>
    <row r="62" spans="1:11" ht="12.75">
      <c r="A62" s="120" t="s">
        <v>101</v>
      </c>
      <c r="B62" s="121" t="s">
        <v>221</v>
      </c>
      <c r="C62" s="110" t="s">
        <v>222</v>
      </c>
      <c r="D62" s="111" t="s">
        <v>100</v>
      </c>
      <c r="E62" s="112">
        <v>269.16779</v>
      </c>
      <c r="F62" s="113">
        <v>0.0034</v>
      </c>
      <c r="G62" s="114">
        <f t="shared" si="2"/>
        <v>0.9151704860000001</v>
      </c>
      <c r="H62" s="116"/>
      <c r="I62" s="115"/>
      <c r="J62" s="70"/>
      <c r="K62" s="115"/>
    </row>
    <row r="63" spans="1:11" ht="12.75">
      <c r="A63" s="120" t="s">
        <v>162</v>
      </c>
      <c r="B63" s="121" t="s">
        <v>223</v>
      </c>
      <c r="C63" s="175" t="s">
        <v>423</v>
      </c>
      <c r="D63" s="111" t="s">
        <v>140</v>
      </c>
      <c r="E63" s="112">
        <v>50.51</v>
      </c>
      <c r="F63" s="113">
        <v>0.00763</v>
      </c>
      <c r="G63" s="114">
        <f t="shared" si="2"/>
        <v>0.3853913</v>
      </c>
      <c r="H63" s="116"/>
      <c r="I63" s="115"/>
      <c r="J63" s="70"/>
      <c r="K63" s="115"/>
    </row>
    <row r="64" spans="1:11" ht="12.75">
      <c r="A64" s="120" t="s">
        <v>164</v>
      </c>
      <c r="B64" s="121" t="s">
        <v>224</v>
      </c>
      <c r="C64" s="110" t="s">
        <v>225</v>
      </c>
      <c r="D64" s="111" t="s">
        <v>100</v>
      </c>
      <c r="E64" s="112">
        <v>60.612</v>
      </c>
      <c r="F64" s="113">
        <v>0.0012</v>
      </c>
      <c r="G64" s="114">
        <f t="shared" si="2"/>
        <v>0.07273439999999999</v>
      </c>
      <c r="H64" s="116"/>
      <c r="I64" s="115"/>
      <c r="J64" s="70"/>
      <c r="K64" s="115"/>
    </row>
    <row r="65" spans="1:11" ht="12.75">
      <c r="A65" s="120" t="s">
        <v>226</v>
      </c>
      <c r="B65" s="121" t="s">
        <v>227</v>
      </c>
      <c r="C65" s="110" t="s">
        <v>228</v>
      </c>
      <c r="D65" s="111" t="s">
        <v>100</v>
      </c>
      <c r="E65" s="112">
        <v>171.734</v>
      </c>
      <c r="F65" s="113">
        <v>0.0015</v>
      </c>
      <c r="G65" s="114">
        <f t="shared" si="2"/>
        <v>0.257601</v>
      </c>
      <c r="H65" s="116"/>
      <c r="I65" s="115"/>
      <c r="J65" s="70"/>
      <c r="K65" s="115"/>
    </row>
    <row r="66" spans="1:11" ht="12.75">
      <c r="A66" s="120" t="s">
        <v>229</v>
      </c>
      <c r="B66" s="121" t="s">
        <v>230</v>
      </c>
      <c r="C66" s="110" t="s">
        <v>231</v>
      </c>
      <c r="D66" s="111" t="s">
        <v>100</v>
      </c>
      <c r="E66" s="112">
        <v>129.3056</v>
      </c>
      <c r="F66" s="113">
        <v>0.0025</v>
      </c>
      <c r="G66" s="114">
        <f t="shared" si="2"/>
        <v>0.323264</v>
      </c>
      <c r="H66" s="116"/>
      <c r="I66" s="115"/>
      <c r="J66" s="70"/>
      <c r="K66" s="115"/>
    </row>
    <row r="67" spans="1:11" ht="12.75">
      <c r="A67" s="120" t="s">
        <v>232</v>
      </c>
      <c r="B67" s="121" t="s">
        <v>233</v>
      </c>
      <c r="C67" s="175" t="s">
        <v>424</v>
      </c>
      <c r="D67" s="111" t="s">
        <v>100</v>
      </c>
      <c r="E67" s="112">
        <v>35.357</v>
      </c>
      <c r="F67" s="113">
        <v>0.005</v>
      </c>
      <c r="G67" s="114">
        <f t="shared" si="2"/>
        <v>0.176785</v>
      </c>
      <c r="H67" s="116"/>
      <c r="I67" s="115"/>
      <c r="J67" s="70"/>
      <c r="K67" s="115"/>
    </row>
    <row r="68" spans="1:11" ht="12.75">
      <c r="A68" s="120" t="s">
        <v>234</v>
      </c>
      <c r="B68" s="121" t="s">
        <v>235</v>
      </c>
      <c r="C68" s="175" t="s">
        <v>425</v>
      </c>
      <c r="D68" s="111" t="s">
        <v>100</v>
      </c>
      <c r="E68" s="112">
        <v>35.357</v>
      </c>
      <c r="F68" s="113">
        <v>0.007</v>
      </c>
      <c r="G68" s="114">
        <f t="shared" si="2"/>
        <v>0.247499</v>
      </c>
      <c r="H68" s="116"/>
      <c r="I68" s="115"/>
      <c r="J68" s="70"/>
      <c r="K68" s="115"/>
    </row>
    <row r="69" spans="1:11" ht="12.75">
      <c r="A69" s="120" t="s">
        <v>236</v>
      </c>
      <c r="B69" s="121" t="s">
        <v>230</v>
      </c>
      <c r="C69" s="110" t="s">
        <v>231</v>
      </c>
      <c r="D69" s="111" t="s">
        <v>100</v>
      </c>
      <c r="E69" s="112">
        <v>16.36524</v>
      </c>
      <c r="F69" s="113">
        <v>0.0025</v>
      </c>
      <c r="G69" s="114">
        <f t="shared" si="2"/>
        <v>0.0409131</v>
      </c>
      <c r="H69" s="116"/>
      <c r="I69" s="115"/>
      <c r="J69" s="70"/>
      <c r="K69" s="115"/>
    </row>
    <row r="70" spans="1:11" ht="12.75">
      <c r="A70" s="120" t="s">
        <v>237</v>
      </c>
      <c r="B70" s="121" t="s">
        <v>230</v>
      </c>
      <c r="C70" s="110" t="s">
        <v>231</v>
      </c>
      <c r="D70" s="111" t="s">
        <v>100</v>
      </c>
      <c r="E70" s="112">
        <v>396.30146</v>
      </c>
      <c r="F70" s="113">
        <v>0.0025</v>
      </c>
      <c r="G70" s="114">
        <f t="shared" si="2"/>
        <v>0.99075365</v>
      </c>
      <c r="H70" s="116"/>
      <c r="I70" s="115"/>
      <c r="J70" s="70"/>
      <c r="K70" s="115"/>
    </row>
    <row r="71" spans="1:11" ht="12.75">
      <c r="A71" s="70"/>
      <c r="B71" s="70"/>
      <c r="C71" s="117" t="str">
        <f>CONCATENATE(B50," celkem")</f>
        <v>713 celkem</v>
      </c>
      <c r="D71" s="70"/>
      <c r="E71" s="70"/>
      <c r="F71" s="70"/>
      <c r="G71" s="118">
        <f>SUBTOTAL(9,G52:G70)</f>
        <v>3.410111936</v>
      </c>
      <c r="H71" s="70"/>
      <c r="I71" s="119"/>
      <c r="J71" s="70"/>
      <c r="K71" s="119"/>
    </row>
    <row r="72" spans="1:11" ht="12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1:11" ht="12.75">
      <c r="A73" s="70"/>
      <c r="B73" s="106" t="s">
        <v>238</v>
      </c>
      <c r="C73" s="107" t="s">
        <v>239</v>
      </c>
      <c r="D73" s="70"/>
      <c r="E73" s="70"/>
      <c r="F73" s="70"/>
      <c r="G73" s="70"/>
      <c r="H73" s="70"/>
      <c r="I73" s="70"/>
      <c r="J73" s="70"/>
      <c r="K73" s="70"/>
    </row>
    <row r="74" spans="1:11" ht="12.7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1:11" ht="12.75">
      <c r="A75" s="108">
        <v>1</v>
      </c>
      <c r="B75" s="109" t="s">
        <v>240</v>
      </c>
      <c r="C75" s="110" t="s">
        <v>241</v>
      </c>
      <c r="D75" s="111" t="s">
        <v>128</v>
      </c>
      <c r="E75" s="112">
        <v>22.4</v>
      </c>
      <c r="F75" s="113">
        <v>0.00017</v>
      </c>
      <c r="G75" s="114">
        <f aca="true" t="shared" si="3" ref="G75:G80">E75*F75</f>
        <v>0.003808</v>
      </c>
      <c r="H75" s="70"/>
      <c r="I75" s="115"/>
      <c r="J75" s="116"/>
      <c r="K75" s="115"/>
    </row>
    <row r="76" spans="1:11" ht="12.75">
      <c r="A76" s="108">
        <v>2</v>
      </c>
      <c r="B76" s="109" t="s">
        <v>243</v>
      </c>
      <c r="C76" s="110" t="s">
        <v>244</v>
      </c>
      <c r="D76" s="111" t="s">
        <v>100</v>
      </c>
      <c r="E76" s="112">
        <v>43.6</v>
      </c>
      <c r="F76" s="113">
        <v>0</v>
      </c>
      <c r="G76" s="114">
        <f t="shared" si="3"/>
        <v>0</v>
      </c>
      <c r="H76" s="70"/>
      <c r="I76" s="115"/>
      <c r="J76" s="116"/>
      <c r="K76" s="115"/>
    </row>
    <row r="77" spans="1:11" ht="12.75">
      <c r="A77" s="108">
        <v>3</v>
      </c>
      <c r="B77" s="109" t="s">
        <v>246</v>
      </c>
      <c r="C77" s="110" t="s">
        <v>247</v>
      </c>
      <c r="D77" s="111" t="s">
        <v>128</v>
      </c>
      <c r="E77" s="112">
        <v>22.4</v>
      </c>
      <c r="F77" s="113">
        <v>0.00017</v>
      </c>
      <c r="G77" s="114">
        <f t="shared" si="3"/>
        <v>0.003808</v>
      </c>
      <c r="H77" s="70"/>
      <c r="I77" s="115"/>
      <c r="J77" s="116"/>
      <c r="K77" s="115"/>
    </row>
    <row r="78" spans="1:11" ht="12.75">
      <c r="A78" s="108">
        <v>4</v>
      </c>
      <c r="B78" s="109" t="s">
        <v>88</v>
      </c>
      <c r="C78" s="110" t="s">
        <v>248</v>
      </c>
      <c r="D78" s="111" t="s">
        <v>249</v>
      </c>
      <c r="E78" s="112">
        <v>0.2</v>
      </c>
      <c r="F78" s="113">
        <v>0</v>
      </c>
      <c r="G78" s="114">
        <f t="shared" si="3"/>
        <v>0</v>
      </c>
      <c r="H78" s="70"/>
      <c r="I78" s="115"/>
      <c r="J78" s="116"/>
      <c r="K78" s="115"/>
    </row>
    <row r="79" spans="1:11" ht="12.75">
      <c r="A79" s="108">
        <v>5</v>
      </c>
      <c r="B79" s="109" t="s">
        <v>250</v>
      </c>
      <c r="C79" s="110" t="s">
        <v>251</v>
      </c>
      <c r="D79" s="111" t="s">
        <v>252</v>
      </c>
      <c r="E79" s="112">
        <v>0.2</v>
      </c>
      <c r="F79" s="113">
        <v>0.00281</v>
      </c>
      <c r="G79" s="114">
        <f t="shared" si="3"/>
        <v>0.000562</v>
      </c>
      <c r="H79" s="70"/>
      <c r="I79" s="115"/>
      <c r="J79" s="116"/>
      <c r="K79" s="115"/>
    </row>
    <row r="80" spans="1:11" ht="12.75">
      <c r="A80" s="108">
        <v>6</v>
      </c>
      <c r="B80" s="109" t="s">
        <v>253</v>
      </c>
      <c r="C80" s="110" t="s">
        <v>254</v>
      </c>
      <c r="D80" s="111" t="s">
        <v>158</v>
      </c>
      <c r="E80" s="122">
        <v>0.0558</v>
      </c>
      <c r="F80" s="113">
        <v>0</v>
      </c>
      <c r="G80" s="114">
        <f t="shared" si="3"/>
        <v>0</v>
      </c>
      <c r="H80" s="70"/>
      <c r="I80" s="115"/>
      <c r="J80" s="116"/>
      <c r="K80" s="115"/>
    </row>
    <row r="81" spans="1:11" ht="12.75">
      <c r="A81" s="70"/>
      <c r="B81" s="70"/>
      <c r="C81" s="117" t="str">
        <f>CONCATENATE(B73," celkem")</f>
        <v>762 celkem</v>
      </c>
      <c r="D81" s="70"/>
      <c r="E81" s="70"/>
      <c r="F81" s="70"/>
      <c r="G81" s="118">
        <f>SUBTOTAL(9,G75:G80)</f>
        <v>0.008178000000000001</v>
      </c>
      <c r="H81" s="70"/>
      <c r="I81" s="119"/>
      <c r="J81" s="70"/>
      <c r="K81" s="119"/>
    </row>
    <row r="82" spans="1:11" ht="12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1:11" ht="12.75">
      <c r="A83" s="70"/>
      <c r="B83" s="106" t="s">
        <v>255</v>
      </c>
      <c r="C83" s="107" t="s">
        <v>256</v>
      </c>
      <c r="D83" s="70"/>
      <c r="E83" s="70"/>
      <c r="F83" s="70"/>
      <c r="G83" s="70"/>
      <c r="H83" s="70"/>
      <c r="I83" s="70"/>
      <c r="J83" s="70"/>
      <c r="K83" s="70"/>
    </row>
    <row r="84" spans="1:11" ht="12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1:11" ht="12.75">
      <c r="A85" s="108">
        <v>1</v>
      </c>
      <c r="B85" s="109" t="s">
        <v>257</v>
      </c>
      <c r="C85" s="110" t="s">
        <v>428</v>
      </c>
      <c r="D85" s="111" t="s">
        <v>128</v>
      </c>
      <c r="E85" s="112">
        <v>112.2</v>
      </c>
      <c r="F85" s="113">
        <v>0.00202</v>
      </c>
      <c r="G85" s="114">
        <f aca="true" t="shared" si="4" ref="G85:G94">E85*F85</f>
        <v>0.226644</v>
      </c>
      <c r="H85" s="70"/>
      <c r="I85" s="115"/>
      <c r="J85" s="116"/>
      <c r="K85" s="115"/>
    </row>
    <row r="86" spans="1:11" ht="12.75">
      <c r="A86" s="108">
        <v>2</v>
      </c>
      <c r="B86" s="109" t="s">
        <v>259</v>
      </c>
      <c r="C86" s="110" t="s">
        <v>429</v>
      </c>
      <c r="D86" s="111" t="s">
        <v>128</v>
      </c>
      <c r="E86" s="112">
        <v>24</v>
      </c>
      <c r="F86" s="113">
        <v>0.00263</v>
      </c>
      <c r="G86" s="114">
        <f t="shared" si="4"/>
        <v>0.06312</v>
      </c>
      <c r="H86" s="70"/>
      <c r="I86" s="115"/>
      <c r="J86" s="116"/>
      <c r="K86" s="115"/>
    </row>
    <row r="87" spans="1:11" ht="12.75">
      <c r="A87" s="108">
        <v>3</v>
      </c>
      <c r="B87" s="109" t="s">
        <v>261</v>
      </c>
      <c r="C87" s="110" t="s">
        <v>430</v>
      </c>
      <c r="D87" s="111" t="s">
        <v>128</v>
      </c>
      <c r="E87" s="112">
        <v>62.3</v>
      </c>
      <c r="F87" s="113">
        <v>0.00206</v>
      </c>
      <c r="G87" s="114">
        <f t="shared" si="4"/>
        <v>0.128338</v>
      </c>
      <c r="H87" s="70"/>
      <c r="I87" s="115"/>
      <c r="J87" s="116"/>
      <c r="K87" s="115"/>
    </row>
    <row r="88" spans="1:11" ht="12.75">
      <c r="A88" s="108">
        <v>4</v>
      </c>
      <c r="B88" s="109" t="s">
        <v>264</v>
      </c>
      <c r="C88" s="110" t="s">
        <v>265</v>
      </c>
      <c r="D88" s="111" t="s">
        <v>128</v>
      </c>
      <c r="E88" s="112">
        <v>112.2</v>
      </c>
      <c r="F88" s="113">
        <v>0</v>
      </c>
      <c r="G88" s="114">
        <f t="shared" si="4"/>
        <v>0</v>
      </c>
      <c r="H88" s="70"/>
      <c r="I88" s="115"/>
      <c r="J88" s="116"/>
      <c r="K88" s="115"/>
    </row>
    <row r="89" spans="1:11" ht="12.75">
      <c r="A89" s="108">
        <v>5</v>
      </c>
      <c r="B89" s="109" t="s">
        <v>267</v>
      </c>
      <c r="C89" s="110" t="s">
        <v>268</v>
      </c>
      <c r="D89" s="111" t="s">
        <v>128</v>
      </c>
      <c r="E89" s="112">
        <v>24</v>
      </c>
      <c r="F89" s="113">
        <v>0</v>
      </c>
      <c r="G89" s="114">
        <f t="shared" si="4"/>
        <v>0</v>
      </c>
      <c r="H89" s="70"/>
      <c r="I89" s="115"/>
      <c r="J89" s="116"/>
      <c r="K89" s="115"/>
    </row>
    <row r="90" spans="1:11" ht="12.75">
      <c r="A90" s="108">
        <v>6</v>
      </c>
      <c r="B90" s="109" t="s">
        <v>270</v>
      </c>
      <c r="C90" s="110" t="s">
        <v>271</v>
      </c>
      <c r="D90" s="111" t="s">
        <v>128</v>
      </c>
      <c r="E90" s="112">
        <v>62.3</v>
      </c>
      <c r="F90" s="113">
        <v>0</v>
      </c>
      <c r="G90" s="114">
        <f t="shared" si="4"/>
        <v>0</v>
      </c>
      <c r="H90" s="70"/>
      <c r="I90" s="115"/>
      <c r="J90" s="116"/>
      <c r="K90" s="115"/>
    </row>
    <row r="91" spans="1:11" ht="12.75">
      <c r="A91" s="108">
        <v>7</v>
      </c>
      <c r="B91" s="109" t="s">
        <v>273</v>
      </c>
      <c r="C91" s="110" t="s">
        <v>274</v>
      </c>
      <c r="D91" s="111" t="s">
        <v>128</v>
      </c>
      <c r="E91" s="112">
        <v>27.2</v>
      </c>
      <c r="F91" s="113">
        <v>0.00099</v>
      </c>
      <c r="G91" s="114">
        <f t="shared" si="4"/>
        <v>0.026928</v>
      </c>
      <c r="H91" s="70"/>
      <c r="I91" s="115"/>
      <c r="J91" s="116"/>
      <c r="K91" s="115"/>
    </row>
    <row r="92" spans="1:11" ht="12.75">
      <c r="A92" s="108">
        <v>8</v>
      </c>
      <c r="B92" s="109" t="s">
        <v>276</v>
      </c>
      <c r="C92" s="110" t="s">
        <v>277</v>
      </c>
      <c r="D92" s="111" t="s">
        <v>128</v>
      </c>
      <c r="E92" s="112">
        <v>9.35</v>
      </c>
      <c r="F92" s="113">
        <v>0.00094</v>
      </c>
      <c r="G92" s="114">
        <f t="shared" si="4"/>
        <v>0.008789</v>
      </c>
      <c r="H92" s="70"/>
      <c r="I92" s="115"/>
      <c r="J92" s="116"/>
      <c r="K92" s="115"/>
    </row>
    <row r="93" spans="1:11" ht="12.75">
      <c r="A93" s="108">
        <v>9</v>
      </c>
      <c r="B93" s="109" t="s">
        <v>279</v>
      </c>
      <c r="C93" s="110" t="s">
        <v>280</v>
      </c>
      <c r="D93" s="111" t="s">
        <v>100</v>
      </c>
      <c r="E93" s="112">
        <v>11.22</v>
      </c>
      <c r="F93" s="113">
        <v>0</v>
      </c>
      <c r="G93" s="114">
        <f t="shared" si="4"/>
        <v>0</v>
      </c>
      <c r="H93" s="70"/>
      <c r="I93" s="115"/>
      <c r="J93" s="116"/>
      <c r="K93" s="115"/>
    </row>
    <row r="94" spans="1:11" ht="12.75">
      <c r="A94" s="108">
        <v>10</v>
      </c>
      <c r="B94" s="109" t="s">
        <v>282</v>
      </c>
      <c r="C94" s="110" t="s">
        <v>283</v>
      </c>
      <c r="D94" s="111" t="s">
        <v>158</v>
      </c>
      <c r="E94" s="122">
        <v>0.015600000000000001</v>
      </c>
      <c r="F94" s="113">
        <v>0</v>
      </c>
      <c r="G94" s="114">
        <f t="shared" si="4"/>
        <v>0</v>
      </c>
      <c r="H94" s="70"/>
      <c r="I94" s="115"/>
      <c r="J94" s="116"/>
      <c r="K94" s="115"/>
    </row>
    <row r="95" spans="1:11" ht="12.75">
      <c r="A95" s="70"/>
      <c r="B95" s="70"/>
      <c r="C95" s="117" t="str">
        <f>CONCATENATE(B83," celkem")</f>
        <v>764 celkem</v>
      </c>
      <c r="D95" s="70"/>
      <c r="E95" s="70"/>
      <c r="F95" s="70"/>
      <c r="G95" s="118">
        <f>SUBTOTAL(9,G85:G94)</f>
        <v>0.45381900000000003</v>
      </c>
      <c r="H95" s="70"/>
      <c r="I95" s="119"/>
      <c r="J95" s="70"/>
      <c r="K95" s="119"/>
    </row>
    <row r="96" spans="1:11" ht="12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1:11" ht="12.75">
      <c r="A97" s="70"/>
      <c r="B97" s="106" t="s">
        <v>284</v>
      </c>
      <c r="C97" s="107" t="s">
        <v>285</v>
      </c>
      <c r="D97" s="70"/>
      <c r="E97" s="70"/>
      <c r="F97" s="70"/>
      <c r="G97" s="70"/>
      <c r="H97" s="70"/>
      <c r="I97" s="70"/>
      <c r="J97" s="70"/>
      <c r="K97" s="70"/>
    </row>
    <row r="98" spans="1:11" ht="12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</row>
    <row r="99" spans="1:11" ht="12.75">
      <c r="A99" s="108">
        <v>1</v>
      </c>
      <c r="B99" s="109" t="s">
        <v>88</v>
      </c>
      <c r="C99" s="110" t="s">
        <v>286</v>
      </c>
      <c r="D99" s="111" t="s">
        <v>140</v>
      </c>
      <c r="E99" s="112">
        <v>5.1084</v>
      </c>
      <c r="F99" s="113">
        <v>0</v>
      </c>
      <c r="G99" s="114">
        <f aca="true" t="shared" si="5" ref="G99:G105">E99*F99</f>
        <v>0</v>
      </c>
      <c r="H99" s="70"/>
      <c r="I99" s="115"/>
      <c r="J99" s="116"/>
      <c r="K99" s="115"/>
    </row>
    <row r="100" spans="1:11" ht="12.75">
      <c r="A100" s="108">
        <v>2</v>
      </c>
      <c r="B100" s="109" t="s">
        <v>88</v>
      </c>
      <c r="C100" s="110" t="s">
        <v>288</v>
      </c>
      <c r="D100" s="111" t="s">
        <v>90</v>
      </c>
      <c r="E100" s="112">
        <v>1</v>
      </c>
      <c r="F100" s="113">
        <v>0</v>
      </c>
      <c r="G100" s="114">
        <f t="shared" si="5"/>
        <v>0</v>
      </c>
      <c r="H100" s="70"/>
      <c r="I100" s="115"/>
      <c r="J100" s="116"/>
      <c r="K100" s="115"/>
    </row>
    <row r="101" spans="1:11" ht="12.75">
      <c r="A101" s="108">
        <v>3</v>
      </c>
      <c r="B101" s="109" t="s">
        <v>88</v>
      </c>
      <c r="C101" s="110" t="s">
        <v>289</v>
      </c>
      <c r="D101" s="111" t="s">
        <v>90</v>
      </c>
      <c r="E101" s="112">
        <v>1</v>
      </c>
      <c r="F101" s="113">
        <v>0</v>
      </c>
      <c r="G101" s="114">
        <f t="shared" si="5"/>
        <v>0</v>
      </c>
      <c r="H101" s="70"/>
      <c r="I101" s="115"/>
      <c r="J101" s="116"/>
      <c r="K101" s="115"/>
    </row>
    <row r="102" spans="1:11" ht="12.75">
      <c r="A102" s="108">
        <v>4</v>
      </c>
      <c r="B102" s="109" t="s">
        <v>88</v>
      </c>
      <c r="C102" s="110" t="s">
        <v>290</v>
      </c>
      <c r="D102" s="111" t="s">
        <v>90</v>
      </c>
      <c r="E102" s="112">
        <v>1</v>
      </c>
      <c r="F102" s="113">
        <v>0</v>
      </c>
      <c r="G102" s="114">
        <f t="shared" si="5"/>
        <v>0</v>
      </c>
      <c r="H102" s="70"/>
      <c r="I102" s="115"/>
      <c r="J102" s="116"/>
      <c r="K102" s="115"/>
    </row>
    <row r="103" spans="1:11" ht="12.75">
      <c r="A103" s="108">
        <v>5</v>
      </c>
      <c r="B103" s="109" t="s">
        <v>88</v>
      </c>
      <c r="C103" s="110" t="s">
        <v>291</v>
      </c>
      <c r="D103" s="111" t="s">
        <v>90</v>
      </c>
      <c r="E103" s="112">
        <v>1</v>
      </c>
      <c r="F103" s="113">
        <v>0</v>
      </c>
      <c r="G103" s="114">
        <f t="shared" si="5"/>
        <v>0</v>
      </c>
      <c r="H103" s="70"/>
      <c r="I103" s="115"/>
      <c r="J103" s="116"/>
      <c r="K103" s="115"/>
    </row>
    <row r="104" spans="1:11" ht="12.75">
      <c r="A104" s="108">
        <v>6</v>
      </c>
      <c r="B104" s="109" t="s">
        <v>88</v>
      </c>
      <c r="C104" s="110" t="s">
        <v>292</v>
      </c>
      <c r="D104" s="111" t="s">
        <v>90</v>
      </c>
      <c r="E104" s="112">
        <v>3</v>
      </c>
      <c r="F104" s="113">
        <v>0</v>
      </c>
      <c r="G104" s="114">
        <f t="shared" si="5"/>
        <v>0</v>
      </c>
      <c r="H104" s="70"/>
      <c r="I104" s="115"/>
      <c r="J104" s="116"/>
      <c r="K104" s="115"/>
    </row>
    <row r="105" spans="1:11" ht="12.75">
      <c r="A105" s="108">
        <v>7</v>
      </c>
      <c r="B105" s="109" t="s">
        <v>293</v>
      </c>
      <c r="C105" s="110" t="s">
        <v>294</v>
      </c>
      <c r="D105" s="111" t="s">
        <v>158</v>
      </c>
      <c r="E105" s="122">
        <v>0.0108</v>
      </c>
      <c r="F105" s="113">
        <v>0</v>
      </c>
      <c r="G105" s="114">
        <f t="shared" si="5"/>
        <v>0</v>
      </c>
      <c r="H105" s="70"/>
      <c r="I105" s="115"/>
      <c r="J105" s="116"/>
      <c r="K105" s="115"/>
    </row>
    <row r="106" spans="1:11" ht="12.75">
      <c r="A106" s="70"/>
      <c r="B106" s="70"/>
      <c r="C106" s="117" t="str">
        <f>CONCATENATE(B97," celkem")</f>
        <v>766 celkem</v>
      </c>
      <c r="D106" s="70"/>
      <c r="E106" s="70"/>
      <c r="F106" s="70"/>
      <c r="G106" s="118">
        <f>SUBTOTAL(9,G99:G105)</f>
        <v>0</v>
      </c>
      <c r="H106" s="70"/>
      <c r="I106" s="119"/>
      <c r="J106" s="70"/>
      <c r="K106" s="119"/>
    </row>
    <row r="107" spans="1:11" ht="12.7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1:11" ht="12.75">
      <c r="A108" s="70"/>
      <c r="B108" s="106" t="s">
        <v>295</v>
      </c>
      <c r="C108" s="107" t="s">
        <v>296</v>
      </c>
      <c r="D108" s="70"/>
      <c r="E108" s="70"/>
      <c r="F108" s="70"/>
      <c r="G108" s="70"/>
      <c r="H108" s="70"/>
      <c r="I108" s="70"/>
      <c r="J108" s="70"/>
      <c r="K108" s="70"/>
    </row>
    <row r="109" spans="1:11" ht="12.7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1:11" ht="12.75">
      <c r="A110" s="108">
        <v>1</v>
      </c>
      <c r="B110" s="109" t="s">
        <v>297</v>
      </c>
      <c r="C110" s="175" t="s">
        <v>427</v>
      </c>
      <c r="D110" s="111" t="s">
        <v>140</v>
      </c>
      <c r="E110" s="112">
        <v>55</v>
      </c>
      <c r="F110" s="113">
        <v>4E-05</v>
      </c>
      <c r="G110" s="114">
        <f aca="true" t="shared" si="6" ref="G110:G118">E110*F110</f>
        <v>0.0022</v>
      </c>
      <c r="H110" s="70"/>
      <c r="I110" s="115"/>
      <c r="J110" s="116"/>
      <c r="K110" s="115"/>
    </row>
    <row r="111" spans="1:11" ht="12.75">
      <c r="A111" s="108">
        <v>2</v>
      </c>
      <c r="B111" s="109" t="s">
        <v>299</v>
      </c>
      <c r="C111" s="110" t="s">
        <v>300</v>
      </c>
      <c r="D111" s="111" t="s">
        <v>140</v>
      </c>
      <c r="E111" s="112">
        <v>24.94</v>
      </c>
      <c r="F111" s="113">
        <v>3E-05</v>
      </c>
      <c r="G111" s="114">
        <f t="shared" si="6"/>
        <v>0.0007482000000000001</v>
      </c>
      <c r="H111" s="70"/>
      <c r="I111" s="115"/>
      <c r="J111" s="116"/>
      <c r="K111" s="115"/>
    </row>
    <row r="112" spans="1:11" ht="12.75">
      <c r="A112" s="108">
        <v>3</v>
      </c>
      <c r="B112" s="109" t="s">
        <v>88</v>
      </c>
      <c r="C112" s="110" t="s">
        <v>438</v>
      </c>
      <c r="D112" s="111" t="s">
        <v>140</v>
      </c>
      <c r="E112" s="112">
        <v>55</v>
      </c>
      <c r="F112" s="113">
        <v>0</v>
      </c>
      <c r="G112" s="114">
        <f t="shared" si="6"/>
        <v>0</v>
      </c>
      <c r="H112" s="70"/>
      <c r="I112" s="115"/>
      <c r="J112" s="116"/>
      <c r="K112" s="115"/>
    </row>
    <row r="113" spans="1:11" ht="12.75">
      <c r="A113" s="108">
        <v>4</v>
      </c>
      <c r="B113" s="109" t="s">
        <v>88</v>
      </c>
      <c r="C113" s="110" t="s">
        <v>439</v>
      </c>
      <c r="D113" s="111" t="s">
        <v>140</v>
      </c>
      <c r="E113" s="112">
        <v>24.94</v>
      </c>
      <c r="F113" s="113">
        <v>0</v>
      </c>
      <c r="G113" s="114">
        <f t="shared" si="6"/>
        <v>0</v>
      </c>
      <c r="H113" s="70"/>
      <c r="I113" s="115"/>
      <c r="J113" s="116"/>
      <c r="K113" s="115"/>
    </row>
    <row r="114" spans="1:11" ht="12.75">
      <c r="A114" s="108">
        <v>5</v>
      </c>
      <c r="B114" s="109" t="s">
        <v>304</v>
      </c>
      <c r="C114" s="110" t="s">
        <v>305</v>
      </c>
      <c r="D114" s="111" t="s">
        <v>95</v>
      </c>
      <c r="E114" s="112">
        <v>40</v>
      </c>
      <c r="F114" s="113">
        <v>0.00027</v>
      </c>
      <c r="G114" s="114">
        <f t="shared" si="6"/>
        <v>0.0108</v>
      </c>
      <c r="H114" s="70"/>
      <c r="I114" s="115"/>
      <c r="J114" s="116"/>
      <c r="K114" s="115"/>
    </row>
    <row r="115" spans="1:11" ht="12.75">
      <c r="A115" s="108">
        <v>6</v>
      </c>
      <c r="B115" s="109" t="s">
        <v>306</v>
      </c>
      <c r="C115" s="110" t="s">
        <v>307</v>
      </c>
      <c r="D115" s="111" t="s">
        <v>117</v>
      </c>
      <c r="E115" s="112">
        <v>7.5</v>
      </c>
      <c r="F115" s="113">
        <v>0</v>
      </c>
      <c r="G115" s="114">
        <f t="shared" si="6"/>
        <v>0</v>
      </c>
      <c r="H115" s="70"/>
      <c r="I115" s="115"/>
      <c r="J115" s="116"/>
      <c r="K115" s="115"/>
    </row>
    <row r="116" spans="1:11" ht="12.75">
      <c r="A116" s="108">
        <v>7</v>
      </c>
      <c r="B116" s="109" t="s">
        <v>88</v>
      </c>
      <c r="C116" s="110" t="s">
        <v>309</v>
      </c>
      <c r="D116" s="111" t="s">
        <v>140</v>
      </c>
      <c r="E116" s="112">
        <v>2.05</v>
      </c>
      <c r="F116" s="113">
        <v>0</v>
      </c>
      <c r="G116" s="114">
        <f t="shared" si="6"/>
        <v>0</v>
      </c>
      <c r="H116" s="70"/>
      <c r="I116" s="115"/>
      <c r="J116" s="116"/>
      <c r="K116" s="115"/>
    </row>
    <row r="117" spans="1:11" ht="12.75">
      <c r="A117" s="108">
        <v>8</v>
      </c>
      <c r="B117" s="109" t="s">
        <v>88</v>
      </c>
      <c r="C117" s="110" t="s">
        <v>310</v>
      </c>
      <c r="D117" s="111" t="s">
        <v>90</v>
      </c>
      <c r="E117" s="112">
        <v>6</v>
      </c>
      <c r="F117" s="113">
        <v>0</v>
      </c>
      <c r="G117" s="114">
        <f t="shared" si="6"/>
        <v>0</v>
      </c>
      <c r="H117" s="70"/>
      <c r="I117" s="115"/>
      <c r="J117" s="116"/>
      <c r="K117" s="115"/>
    </row>
    <row r="118" spans="1:11" ht="12.75">
      <c r="A118" s="108">
        <v>9</v>
      </c>
      <c r="B118" s="109" t="s">
        <v>311</v>
      </c>
      <c r="C118" s="110" t="s">
        <v>312</v>
      </c>
      <c r="D118" s="111" t="s">
        <v>158</v>
      </c>
      <c r="E118" s="122">
        <v>0.0179</v>
      </c>
      <c r="F118" s="113">
        <v>0</v>
      </c>
      <c r="G118" s="114">
        <f t="shared" si="6"/>
        <v>0</v>
      </c>
      <c r="H118" s="70"/>
      <c r="I118" s="115"/>
      <c r="J118" s="116"/>
      <c r="K118" s="115"/>
    </row>
    <row r="119" spans="1:11" ht="12.75">
      <c r="A119" s="70"/>
      <c r="B119" s="70"/>
      <c r="C119" s="117" t="str">
        <f>CONCATENATE(B108," celkem")</f>
        <v>767 celkem</v>
      </c>
      <c r="D119" s="70"/>
      <c r="E119" s="70"/>
      <c r="F119" s="70"/>
      <c r="G119" s="118">
        <f>SUBTOTAL(9,G110:G118)</f>
        <v>0.0137482</v>
      </c>
      <c r="H119" s="70"/>
      <c r="I119" s="119"/>
      <c r="J119" s="70"/>
      <c r="K119" s="119"/>
    </row>
    <row r="120" spans="1:11" ht="12.7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</row>
    <row r="121" spans="1:11" ht="12.75">
      <c r="A121" s="70"/>
      <c r="B121" s="106" t="s">
        <v>313</v>
      </c>
      <c r="C121" s="107" t="s">
        <v>314</v>
      </c>
      <c r="D121" s="70"/>
      <c r="E121" s="70"/>
      <c r="F121" s="70"/>
      <c r="G121" s="70"/>
      <c r="H121" s="70"/>
      <c r="I121" s="70"/>
      <c r="J121" s="70"/>
      <c r="K121" s="70"/>
    </row>
    <row r="122" spans="1:11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</row>
    <row r="123" spans="1:11" ht="12.75">
      <c r="A123" s="108">
        <v>1</v>
      </c>
      <c r="B123" s="109" t="s">
        <v>315</v>
      </c>
      <c r="C123" s="110" t="s">
        <v>316</v>
      </c>
      <c r="D123" s="111" t="s">
        <v>100</v>
      </c>
      <c r="E123" s="112">
        <v>150</v>
      </c>
      <c r="F123" s="113">
        <v>0.00032</v>
      </c>
      <c r="G123" s="114">
        <f>E123*F123</f>
        <v>0.048</v>
      </c>
      <c r="H123" s="70"/>
      <c r="I123" s="115"/>
      <c r="J123" s="116"/>
      <c r="K123" s="115"/>
    </row>
    <row r="124" spans="1:11" ht="12.75">
      <c r="A124" s="70"/>
      <c r="B124" s="70"/>
      <c r="C124" s="117" t="str">
        <f>CONCATENATE(B121," celkem")</f>
        <v>783 celkem</v>
      </c>
      <c r="D124" s="70"/>
      <c r="E124" s="70"/>
      <c r="F124" s="70"/>
      <c r="G124" s="118">
        <f>SUBTOTAL(9,G123:G123)</f>
        <v>0.048</v>
      </c>
      <c r="H124" s="70"/>
      <c r="I124" s="119"/>
      <c r="J124" s="70"/>
      <c r="K124" s="119"/>
    </row>
    <row r="125" spans="1:11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</row>
    <row r="126" spans="1:11" ht="12.75">
      <c r="A126" s="70"/>
      <c r="B126" s="106" t="s">
        <v>317</v>
      </c>
      <c r="C126" s="107" t="s">
        <v>318</v>
      </c>
      <c r="D126" s="70"/>
      <c r="E126" s="70"/>
      <c r="F126" s="70"/>
      <c r="G126" s="70"/>
      <c r="H126" s="70"/>
      <c r="I126" s="70"/>
      <c r="J126" s="70"/>
      <c r="K126" s="70"/>
    </row>
    <row r="127" spans="1:11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</row>
    <row r="128" spans="1:11" ht="12.75">
      <c r="A128" s="108">
        <v>1</v>
      </c>
      <c r="B128" s="109" t="s">
        <v>319</v>
      </c>
      <c r="C128" s="175" t="s">
        <v>426</v>
      </c>
      <c r="D128" s="111" t="s">
        <v>140</v>
      </c>
      <c r="E128" s="112">
        <v>79.94</v>
      </c>
      <c r="F128" s="113">
        <v>0.0002</v>
      </c>
      <c r="G128" s="114">
        <f>E128*F128</f>
        <v>0.015988</v>
      </c>
      <c r="H128" s="70"/>
      <c r="I128" s="115"/>
      <c r="J128" s="116"/>
      <c r="K128" s="115"/>
    </row>
    <row r="129" spans="1:11" ht="12.75">
      <c r="A129" s="70"/>
      <c r="B129" s="70"/>
      <c r="C129" s="117" t="str">
        <f>CONCATENATE(B126," celkem")</f>
        <v>784 celkem</v>
      </c>
      <c r="D129" s="70"/>
      <c r="E129" s="70"/>
      <c r="F129" s="70"/>
      <c r="G129" s="118">
        <f>SUBTOTAL(9,G128:G128)</f>
        <v>0.015988</v>
      </c>
      <c r="H129" s="70"/>
      <c r="I129" s="119"/>
      <c r="J129" s="70"/>
      <c r="K129" s="119"/>
    </row>
    <row r="130" spans="1:11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</row>
    <row r="131" spans="1:11" ht="12.75">
      <c r="A131" s="70"/>
      <c r="B131" s="106" t="s">
        <v>320</v>
      </c>
      <c r="C131" s="107" t="s">
        <v>321</v>
      </c>
      <c r="D131" s="70"/>
      <c r="E131" s="70"/>
      <c r="F131" s="70"/>
      <c r="G131" s="70"/>
      <c r="H131" s="70"/>
      <c r="I131" s="70"/>
      <c r="J131" s="70"/>
      <c r="K131" s="70"/>
    </row>
    <row r="132" spans="1:11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</row>
    <row r="133" spans="1:11" ht="12.75">
      <c r="A133" s="108">
        <v>1</v>
      </c>
      <c r="B133" s="109" t="s">
        <v>322</v>
      </c>
      <c r="C133" s="110" t="s">
        <v>323</v>
      </c>
      <c r="D133" s="111" t="s">
        <v>140</v>
      </c>
      <c r="E133" s="112">
        <v>708.3</v>
      </c>
      <c r="F133" s="113">
        <v>0.002</v>
      </c>
      <c r="G133" s="114">
        <f aca="true" t="shared" si="7" ref="G133:G139">E133*F133</f>
        <v>1.4165999999999999</v>
      </c>
      <c r="H133" s="70"/>
      <c r="I133" s="115"/>
      <c r="J133" s="116"/>
      <c r="K133" s="115"/>
    </row>
    <row r="134" spans="1:11" ht="12.75">
      <c r="A134" s="108">
        <v>2</v>
      </c>
      <c r="B134" s="109" t="s">
        <v>328</v>
      </c>
      <c r="C134" s="110" t="s">
        <v>329</v>
      </c>
      <c r="D134" s="111" t="s">
        <v>140</v>
      </c>
      <c r="E134" s="112">
        <v>1416.6</v>
      </c>
      <c r="F134" s="113">
        <v>0</v>
      </c>
      <c r="G134" s="114">
        <f t="shared" si="7"/>
        <v>0</v>
      </c>
      <c r="H134" s="70"/>
      <c r="I134" s="115"/>
      <c r="J134" s="116"/>
      <c r="K134" s="115"/>
    </row>
    <row r="135" spans="1:11" ht="12.75">
      <c r="A135" s="108">
        <v>3</v>
      </c>
      <c r="B135" s="109" t="s">
        <v>331</v>
      </c>
      <c r="C135" s="110" t="s">
        <v>332</v>
      </c>
      <c r="D135" s="111" t="s">
        <v>140</v>
      </c>
      <c r="E135" s="112">
        <v>708.3</v>
      </c>
      <c r="F135" s="113">
        <v>0</v>
      </c>
      <c r="G135" s="114">
        <f t="shared" si="7"/>
        <v>0</v>
      </c>
      <c r="H135" s="70"/>
      <c r="I135" s="115"/>
      <c r="J135" s="116"/>
      <c r="K135" s="115"/>
    </row>
    <row r="136" spans="1:11" ht="12.75">
      <c r="A136" s="108">
        <v>4</v>
      </c>
      <c r="B136" s="109" t="s">
        <v>334</v>
      </c>
      <c r="C136" s="110" t="s">
        <v>335</v>
      </c>
      <c r="D136" s="111" t="s">
        <v>117</v>
      </c>
      <c r="E136" s="112">
        <v>6</v>
      </c>
      <c r="F136" s="113">
        <v>0.004</v>
      </c>
      <c r="G136" s="114">
        <f t="shared" si="7"/>
        <v>0.024</v>
      </c>
      <c r="H136" s="70"/>
      <c r="I136" s="115"/>
      <c r="J136" s="116"/>
      <c r="K136" s="115"/>
    </row>
    <row r="137" spans="1:11" ht="12.75">
      <c r="A137" s="108">
        <v>5</v>
      </c>
      <c r="B137" s="109" t="s">
        <v>88</v>
      </c>
      <c r="C137" s="110" t="s">
        <v>337</v>
      </c>
      <c r="D137" s="111" t="s">
        <v>90</v>
      </c>
      <c r="E137" s="112">
        <v>2</v>
      </c>
      <c r="F137" s="113">
        <v>0</v>
      </c>
      <c r="G137" s="114">
        <f t="shared" si="7"/>
        <v>0</v>
      </c>
      <c r="H137" s="70"/>
      <c r="I137" s="115"/>
      <c r="J137" s="116"/>
      <c r="K137" s="115"/>
    </row>
    <row r="138" spans="1:11" ht="12.75">
      <c r="A138" s="108">
        <v>6</v>
      </c>
      <c r="B138" s="109" t="s">
        <v>88</v>
      </c>
      <c r="C138" s="110" t="s">
        <v>338</v>
      </c>
      <c r="D138" s="111" t="s">
        <v>339</v>
      </c>
      <c r="E138" s="112">
        <v>1</v>
      </c>
      <c r="F138" s="113">
        <v>0</v>
      </c>
      <c r="G138" s="114">
        <f t="shared" si="7"/>
        <v>0</v>
      </c>
      <c r="H138" s="70"/>
      <c r="I138" s="115"/>
      <c r="J138" s="116"/>
      <c r="K138" s="115"/>
    </row>
    <row r="139" spans="1:11" ht="12.75">
      <c r="A139" s="108">
        <v>7</v>
      </c>
      <c r="B139" s="109" t="s">
        <v>340</v>
      </c>
      <c r="C139" s="110" t="s">
        <v>341</v>
      </c>
      <c r="D139" s="111" t="s">
        <v>140</v>
      </c>
      <c r="E139" s="112">
        <v>67</v>
      </c>
      <c r="F139" s="113">
        <v>0.00618</v>
      </c>
      <c r="G139" s="114">
        <f t="shared" si="7"/>
        <v>0.41406</v>
      </c>
      <c r="H139" s="70"/>
      <c r="I139" s="115"/>
      <c r="J139" s="116"/>
      <c r="K139" s="115"/>
    </row>
    <row r="140" spans="1:11" ht="12.75">
      <c r="A140" s="70"/>
      <c r="B140" s="70"/>
      <c r="C140" s="117" t="str">
        <f>CONCATENATE(B131," celkem")</f>
        <v>94 celkem</v>
      </c>
      <c r="D140" s="70"/>
      <c r="E140" s="70"/>
      <c r="F140" s="70"/>
      <c r="G140" s="118">
        <f>SUBTOTAL(9,G133:G139)</f>
        <v>1.85466</v>
      </c>
      <c r="H140" s="70"/>
      <c r="I140" s="119"/>
      <c r="J140" s="70"/>
      <c r="K140" s="119"/>
    </row>
    <row r="141" spans="1:11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</row>
    <row r="142" spans="1:11" ht="12.75">
      <c r="A142" s="70"/>
      <c r="B142" s="106" t="s">
        <v>343</v>
      </c>
      <c r="C142" s="107" t="s">
        <v>344</v>
      </c>
      <c r="D142" s="70"/>
      <c r="E142" s="70"/>
      <c r="F142" s="70"/>
      <c r="G142" s="70"/>
      <c r="H142" s="70"/>
      <c r="I142" s="70"/>
      <c r="J142" s="70"/>
      <c r="K142" s="70"/>
    </row>
    <row r="143" spans="1:11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</row>
    <row r="144" spans="1:11" ht="12.75">
      <c r="A144" s="108">
        <v>1</v>
      </c>
      <c r="B144" s="109" t="s">
        <v>345</v>
      </c>
      <c r="C144" s="110" t="s">
        <v>346</v>
      </c>
      <c r="D144" s="111" t="s">
        <v>100</v>
      </c>
      <c r="E144" s="112">
        <v>2.77</v>
      </c>
      <c r="F144" s="113">
        <v>0.075</v>
      </c>
      <c r="G144" s="123" t="str">
        <f aca="true" t="shared" si="8" ref="G144:G161">FIXED(E144*F144,3,TRUE)</f>
        <v>0,208</v>
      </c>
      <c r="H144" s="70"/>
      <c r="I144" s="115"/>
      <c r="J144" s="116"/>
      <c r="K144" s="115"/>
    </row>
    <row r="145" spans="1:11" ht="12.75">
      <c r="A145" s="108">
        <v>2</v>
      </c>
      <c r="B145" s="109" t="s">
        <v>348</v>
      </c>
      <c r="C145" s="110" t="s">
        <v>349</v>
      </c>
      <c r="D145" s="111" t="s">
        <v>100</v>
      </c>
      <c r="E145" s="112">
        <v>4.59</v>
      </c>
      <c r="F145" s="113">
        <v>0.054</v>
      </c>
      <c r="G145" s="123" t="str">
        <f t="shared" si="8"/>
        <v>0,248</v>
      </c>
      <c r="H145" s="70"/>
      <c r="I145" s="115"/>
      <c r="J145" s="116"/>
      <c r="K145" s="115"/>
    </row>
    <row r="146" spans="1:11" ht="12.75">
      <c r="A146" s="108">
        <v>3</v>
      </c>
      <c r="B146" s="109" t="s">
        <v>351</v>
      </c>
      <c r="C146" s="110" t="s">
        <v>352</v>
      </c>
      <c r="D146" s="111" t="s">
        <v>100</v>
      </c>
      <c r="E146" s="112">
        <v>3.7925</v>
      </c>
      <c r="F146" s="113">
        <v>0.088</v>
      </c>
      <c r="G146" s="123" t="str">
        <f t="shared" si="8"/>
        <v>0,334</v>
      </c>
      <c r="H146" s="70"/>
      <c r="I146" s="115"/>
      <c r="J146" s="116"/>
      <c r="K146" s="115"/>
    </row>
    <row r="147" spans="1:11" ht="12.75">
      <c r="A147" s="108">
        <v>4</v>
      </c>
      <c r="B147" s="109" t="s">
        <v>355</v>
      </c>
      <c r="C147" s="110" t="s">
        <v>356</v>
      </c>
      <c r="D147" s="111" t="s">
        <v>100</v>
      </c>
      <c r="E147" s="112">
        <v>2.652</v>
      </c>
      <c r="F147" s="113">
        <v>0.063</v>
      </c>
      <c r="G147" s="123" t="str">
        <f t="shared" si="8"/>
        <v>0,167</v>
      </c>
      <c r="H147" s="70"/>
      <c r="I147" s="115"/>
      <c r="J147" s="116"/>
      <c r="K147" s="115"/>
    </row>
    <row r="148" spans="1:11" ht="12.75">
      <c r="A148" s="108">
        <v>5</v>
      </c>
      <c r="B148" s="109" t="s">
        <v>358</v>
      </c>
      <c r="C148" s="110" t="s">
        <v>359</v>
      </c>
      <c r="D148" s="111" t="s">
        <v>100</v>
      </c>
      <c r="E148" s="112">
        <v>3.43</v>
      </c>
      <c r="F148" s="113">
        <v>0.067</v>
      </c>
      <c r="G148" s="123" t="str">
        <f t="shared" si="8"/>
        <v>0,230</v>
      </c>
      <c r="H148" s="70"/>
      <c r="I148" s="115"/>
      <c r="J148" s="116"/>
      <c r="K148" s="115"/>
    </row>
    <row r="149" spans="1:11" ht="12.75">
      <c r="A149" s="108">
        <v>6</v>
      </c>
      <c r="B149" s="109" t="s">
        <v>361</v>
      </c>
      <c r="C149" s="110" t="s">
        <v>362</v>
      </c>
      <c r="D149" s="111" t="s">
        <v>252</v>
      </c>
      <c r="E149" s="112">
        <v>1.197</v>
      </c>
      <c r="F149" s="113">
        <v>1.8</v>
      </c>
      <c r="G149" s="123" t="str">
        <f t="shared" si="8"/>
        <v>2,155</v>
      </c>
      <c r="H149" s="70"/>
      <c r="I149" s="115"/>
      <c r="J149" s="116"/>
      <c r="K149" s="115"/>
    </row>
    <row r="150" spans="1:11" ht="12.75">
      <c r="A150" s="108">
        <v>7</v>
      </c>
      <c r="B150" s="109" t="s">
        <v>364</v>
      </c>
      <c r="C150" s="110" t="s">
        <v>365</v>
      </c>
      <c r="D150" s="111" t="s">
        <v>128</v>
      </c>
      <c r="E150" s="112">
        <v>6</v>
      </c>
      <c r="F150" s="113">
        <v>0.042</v>
      </c>
      <c r="G150" s="123" t="str">
        <f t="shared" si="8"/>
        <v>0,252</v>
      </c>
      <c r="H150" s="70"/>
      <c r="I150" s="115"/>
      <c r="J150" s="116"/>
      <c r="K150" s="115"/>
    </row>
    <row r="151" spans="1:11" ht="12.75">
      <c r="A151" s="108">
        <v>8</v>
      </c>
      <c r="B151" s="109" t="s">
        <v>367</v>
      </c>
      <c r="C151" s="110" t="s">
        <v>368</v>
      </c>
      <c r="D151" s="111" t="s">
        <v>252</v>
      </c>
      <c r="E151" s="112">
        <v>0.24</v>
      </c>
      <c r="F151" s="113">
        <v>1.8</v>
      </c>
      <c r="G151" s="123" t="str">
        <f t="shared" si="8"/>
        <v>0,432</v>
      </c>
      <c r="H151" s="70"/>
      <c r="I151" s="115"/>
      <c r="J151" s="116"/>
      <c r="K151" s="115"/>
    </row>
    <row r="152" spans="1:11" ht="12.75">
      <c r="A152" s="108">
        <v>9</v>
      </c>
      <c r="B152" s="109" t="s">
        <v>370</v>
      </c>
      <c r="C152" s="110" t="s">
        <v>371</v>
      </c>
      <c r="D152" s="111" t="s">
        <v>100</v>
      </c>
      <c r="E152" s="112">
        <v>3.115</v>
      </c>
      <c r="F152" s="113">
        <v>0.27</v>
      </c>
      <c r="G152" s="123" t="str">
        <f t="shared" si="8"/>
        <v>0,841</v>
      </c>
      <c r="H152" s="70"/>
      <c r="I152" s="115"/>
      <c r="J152" s="116"/>
      <c r="K152" s="115"/>
    </row>
    <row r="153" spans="1:11" ht="12.75">
      <c r="A153" s="108">
        <v>10</v>
      </c>
      <c r="B153" s="109" t="s">
        <v>374</v>
      </c>
      <c r="C153" s="110" t="s">
        <v>375</v>
      </c>
      <c r="D153" s="111" t="s">
        <v>100</v>
      </c>
      <c r="E153" s="112">
        <v>27.5</v>
      </c>
      <c r="F153" s="113">
        <v>0.1</v>
      </c>
      <c r="G153" s="123" t="str">
        <f t="shared" si="8"/>
        <v>2,750</v>
      </c>
      <c r="H153" s="70"/>
      <c r="I153" s="115"/>
      <c r="J153" s="116"/>
      <c r="K153" s="115"/>
    </row>
    <row r="154" spans="1:11" ht="12.75">
      <c r="A154" s="108">
        <v>11</v>
      </c>
      <c r="B154" s="109" t="s">
        <v>376</v>
      </c>
      <c r="C154" s="110" t="s">
        <v>377</v>
      </c>
      <c r="D154" s="111" t="s">
        <v>100</v>
      </c>
      <c r="E154" s="112">
        <v>1.16</v>
      </c>
      <c r="F154" s="113">
        <v>0.055</v>
      </c>
      <c r="G154" s="123" t="str">
        <f t="shared" si="8"/>
        <v>0,064</v>
      </c>
      <c r="H154" s="70"/>
      <c r="I154" s="115"/>
      <c r="J154" s="116"/>
      <c r="K154" s="115"/>
    </row>
    <row r="155" spans="1:11" ht="12.75">
      <c r="A155" s="108">
        <v>12</v>
      </c>
      <c r="B155" s="109" t="s">
        <v>379</v>
      </c>
      <c r="C155" s="110" t="s">
        <v>380</v>
      </c>
      <c r="D155" s="111" t="s">
        <v>95</v>
      </c>
      <c r="E155" s="112">
        <v>6</v>
      </c>
      <c r="F155" s="113">
        <v>0.009</v>
      </c>
      <c r="G155" s="123" t="str">
        <f t="shared" si="8"/>
        <v>0,054</v>
      </c>
      <c r="H155" s="70"/>
      <c r="I155" s="115"/>
      <c r="J155" s="116"/>
      <c r="K155" s="115"/>
    </row>
    <row r="156" spans="1:11" ht="12.75">
      <c r="A156" s="108">
        <v>13</v>
      </c>
      <c r="B156" s="109" t="s">
        <v>381</v>
      </c>
      <c r="C156" s="110" t="s">
        <v>382</v>
      </c>
      <c r="D156" s="111" t="s">
        <v>100</v>
      </c>
      <c r="E156" s="112">
        <v>501.653</v>
      </c>
      <c r="F156" s="113">
        <v>0.005</v>
      </c>
      <c r="G156" s="123" t="str">
        <f t="shared" si="8"/>
        <v>2,508</v>
      </c>
      <c r="H156" s="70"/>
      <c r="I156" s="115"/>
      <c r="J156" s="116"/>
      <c r="K156" s="115"/>
    </row>
    <row r="157" spans="1:11" ht="12.75">
      <c r="A157" s="108">
        <v>14</v>
      </c>
      <c r="B157" s="109" t="s">
        <v>383</v>
      </c>
      <c r="C157" s="110" t="s">
        <v>384</v>
      </c>
      <c r="D157" s="111" t="s">
        <v>100</v>
      </c>
      <c r="E157" s="112">
        <v>71.6475</v>
      </c>
      <c r="F157" s="113">
        <v>0.016</v>
      </c>
      <c r="G157" s="123" t="str">
        <f t="shared" si="8"/>
        <v>1,146</v>
      </c>
      <c r="H157" s="70"/>
      <c r="I157" s="115"/>
      <c r="J157" s="116"/>
      <c r="K157" s="115"/>
    </row>
    <row r="158" spans="1:11" ht="12.75">
      <c r="A158" s="108">
        <v>15</v>
      </c>
      <c r="B158" s="109" t="s">
        <v>126</v>
      </c>
      <c r="C158" s="110" t="s">
        <v>127</v>
      </c>
      <c r="D158" s="111" t="s">
        <v>128</v>
      </c>
      <c r="E158" s="112">
        <v>28</v>
      </c>
      <c r="F158" s="113">
        <v>0.001</v>
      </c>
      <c r="G158" s="123" t="str">
        <f t="shared" si="8"/>
        <v>0,028</v>
      </c>
      <c r="H158" s="70"/>
      <c r="I158" s="115"/>
      <c r="J158" s="116"/>
      <c r="K158" s="115"/>
    </row>
    <row r="159" spans="1:11" ht="12.75">
      <c r="A159" s="108">
        <v>16</v>
      </c>
      <c r="B159" s="109" t="s">
        <v>386</v>
      </c>
      <c r="C159" s="110" t="s">
        <v>387</v>
      </c>
      <c r="D159" s="111" t="s">
        <v>388</v>
      </c>
      <c r="E159" s="112">
        <v>11.416311</v>
      </c>
      <c r="F159" s="113">
        <v>0</v>
      </c>
      <c r="G159" s="123" t="str">
        <f t="shared" si="8"/>
        <v>0,000</v>
      </c>
      <c r="H159" s="70"/>
      <c r="I159" s="115"/>
      <c r="J159" s="116"/>
      <c r="K159" s="115"/>
    </row>
    <row r="160" spans="1:11" ht="12.75">
      <c r="A160" s="108">
        <v>17</v>
      </c>
      <c r="B160" s="109" t="s">
        <v>389</v>
      </c>
      <c r="C160" s="110" t="s">
        <v>390</v>
      </c>
      <c r="D160" s="111" t="s">
        <v>388</v>
      </c>
      <c r="E160" s="112">
        <v>114.16311</v>
      </c>
      <c r="F160" s="113">
        <v>0</v>
      </c>
      <c r="G160" s="123" t="str">
        <f t="shared" si="8"/>
        <v>0,000</v>
      </c>
      <c r="H160" s="70"/>
      <c r="I160" s="115"/>
      <c r="J160" s="116"/>
      <c r="K160" s="115"/>
    </row>
    <row r="161" spans="1:11" ht="12.75">
      <c r="A161" s="108">
        <v>18</v>
      </c>
      <c r="B161" s="109" t="s">
        <v>391</v>
      </c>
      <c r="C161" s="110" t="s">
        <v>392</v>
      </c>
      <c r="D161" s="111" t="s">
        <v>21</v>
      </c>
      <c r="E161" s="112">
        <v>11.416311</v>
      </c>
      <c r="F161" s="113">
        <v>0</v>
      </c>
      <c r="G161" s="123" t="str">
        <f t="shared" si="8"/>
        <v>0,000</v>
      </c>
      <c r="H161" s="70"/>
      <c r="I161" s="115"/>
      <c r="J161" s="116"/>
      <c r="K161" s="115"/>
    </row>
    <row r="162" spans="1:11" ht="12.75">
      <c r="A162" s="70"/>
      <c r="B162" s="70"/>
      <c r="C162" s="117" t="str">
        <f>CONCATENATE(B142," celkem")</f>
        <v>96 celkem</v>
      </c>
      <c r="D162" s="70"/>
      <c r="E162" s="70"/>
      <c r="F162" s="70"/>
      <c r="G162" s="118">
        <f>SUBTOTAL(9,G144:G161)</f>
        <v>0</v>
      </c>
      <c r="H162" s="70"/>
      <c r="I162" s="119"/>
      <c r="J162" s="70"/>
      <c r="K162" s="119"/>
    </row>
    <row r="163" spans="1:11" ht="12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</row>
    <row r="164" spans="1:11" ht="12.75">
      <c r="A164" s="70"/>
      <c r="B164" s="106" t="s">
        <v>393</v>
      </c>
      <c r="C164" s="107" t="s">
        <v>394</v>
      </c>
      <c r="D164" s="70"/>
      <c r="E164" s="70"/>
      <c r="F164" s="70"/>
      <c r="G164" s="70"/>
      <c r="H164" s="70"/>
      <c r="I164" s="70"/>
      <c r="J164" s="70"/>
      <c r="K164" s="70"/>
    </row>
    <row r="165" spans="1:11" ht="12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</row>
    <row r="166" spans="1:11" ht="12.75">
      <c r="A166" s="108">
        <v>1</v>
      </c>
      <c r="B166" s="109" t="s">
        <v>395</v>
      </c>
      <c r="C166" s="110" t="s">
        <v>396</v>
      </c>
      <c r="D166" s="111" t="s">
        <v>388</v>
      </c>
      <c r="E166" s="112">
        <v>44.50929</v>
      </c>
      <c r="F166" s="113">
        <v>0</v>
      </c>
      <c r="G166" s="123" t="str">
        <f>FIXED(E166*F166,3,TRUE)</f>
        <v>0,000</v>
      </c>
      <c r="H166" s="70"/>
      <c r="I166" s="115"/>
      <c r="J166" s="116"/>
      <c r="K166" s="115"/>
    </row>
    <row r="167" spans="1:11" ht="12.75">
      <c r="A167" s="70"/>
      <c r="B167" s="70"/>
      <c r="C167" s="117" t="str">
        <f>CONCATENATE(B164," celkem")</f>
        <v>99 celkem</v>
      </c>
      <c r="D167" s="70"/>
      <c r="E167" s="70"/>
      <c r="F167" s="70"/>
      <c r="G167" s="118">
        <f>SUBTOTAL(9,G166:G166)</f>
        <v>0</v>
      </c>
      <c r="H167" s="70"/>
      <c r="I167" s="119"/>
      <c r="J167" s="70"/>
      <c r="K167" s="119"/>
    </row>
    <row r="168" spans="1:11" ht="12.7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</row>
    <row r="169" spans="1:11" ht="12.7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</row>
    <row r="170" spans="1:11" ht="12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</row>
    <row r="171" spans="1:11" ht="12.7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</row>
    <row r="172" spans="1:11" ht="12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</row>
    <row r="173" spans="1:11" ht="12.7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</row>
    <row r="174" spans="1:11" ht="12.7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</row>
    <row r="175" spans="1:11" ht="12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</row>
    <row r="176" spans="1:11" ht="12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</row>
    <row r="177" spans="1:11" ht="12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1" ht="12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</row>
    <row r="179" spans="1:11" ht="12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</row>
    <row r="180" spans="1:11" ht="12.7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</row>
    <row r="181" spans="1:11" ht="12.7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</row>
    <row r="182" spans="1:11" ht="12.7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</row>
    <row r="183" spans="1:11" ht="12.7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</row>
    <row r="184" spans="1:11" ht="12.7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</row>
    <row r="185" spans="1:11" ht="12.7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</row>
    <row r="186" spans="1:11" ht="12.7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</row>
    <row r="187" spans="1:11" ht="12.7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</row>
    <row r="188" spans="1:11" ht="12.7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</row>
    <row r="189" spans="1:11" ht="12.7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</row>
    <row r="190" spans="1:11" ht="12.7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</row>
    <row r="191" spans="1:11" ht="12.7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</row>
    <row r="192" spans="1:11" ht="12.7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</row>
    <row r="193" spans="1:11" ht="12.7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</row>
    <row r="194" spans="1:11" ht="12.7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</row>
    <row r="195" spans="1:11" ht="12.7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</row>
    <row r="196" spans="1:11" ht="12.7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</row>
    <row r="197" spans="1:11" ht="12.7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</row>
    <row r="198" spans="1:11" ht="12.7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</row>
    <row r="199" spans="1:11" ht="12.7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</row>
    <row r="200" spans="1:11" ht="12.7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</row>
    <row r="201" spans="1:11" ht="12.7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</row>
    <row r="202" spans="1:11" ht="12.7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</row>
    <row r="203" spans="1:11" ht="12.7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</row>
    <row r="204" spans="1:11" ht="12.7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</row>
    <row r="205" spans="1:11" ht="12.7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</row>
    <row r="206" spans="1:11" ht="12.7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</row>
    <row r="207" spans="1:11" ht="12.7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</row>
    <row r="208" spans="1:11" ht="12.7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</row>
    <row r="209" spans="1:11" ht="12.7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</row>
    <row r="210" spans="1:11" ht="12.7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</row>
    <row r="211" spans="1:11" ht="12.7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</row>
    <row r="212" spans="1:11" ht="12.7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</row>
    <row r="213" spans="1:11" ht="12.7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</row>
    <row r="214" spans="1:11" ht="12.7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</row>
    <row r="215" spans="1:11" ht="12.7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</row>
    <row r="216" spans="1:11" ht="12.7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</row>
    <row r="217" spans="1:11" ht="12.7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</row>
    <row r="218" spans="1:11" ht="12.7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</row>
    <row r="219" spans="1:11" ht="12.7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</row>
    <row r="220" spans="1:11" ht="12.7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</row>
    <row r="221" spans="1:11" ht="12.7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 ht="12.7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</row>
    <row r="223" spans="1:11" ht="12.7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</row>
    <row r="224" spans="1:11" ht="12.7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</row>
    <row r="225" spans="1:11" ht="12.7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</row>
    <row r="226" spans="1:11" ht="12.7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</row>
    <row r="227" spans="1:11" ht="12.7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</row>
    <row r="228" spans="1:11" ht="12.7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</row>
    <row r="229" spans="1:11" ht="12.7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</row>
    <row r="230" spans="1:11" ht="12.75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</row>
    <row r="231" spans="1:11" ht="12.75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</row>
    <row r="232" spans="1:11" ht="12.7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</row>
    <row r="233" spans="1:11" ht="12.75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</row>
    <row r="234" spans="1:11" ht="12.75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</row>
    <row r="235" spans="1:11" ht="12.75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</row>
    <row r="236" spans="1:11" ht="12.75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</row>
    <row r="237" spans="1:11" ht="12.75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</row>
    <row r="238" spans="1:11" ht="12.7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</row>
    <row r="239" spans="1:11" ht="12.75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</row>
    <row r="240" spans="1:11" ht="12.75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</row>
    <row r="241" spans="1:11" ht="12.75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</row>
    <row r="242" spans="1:11" ht="12.75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</row>
    <row r="243" spans="1:11" ht="12.75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</row>
    <row r="244" spans="1:11" ht="12.75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</row>
    <row r="245" spans="1:11" ht="12.7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1:11" ht="12.75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</row>
    <row r="247" spans="1:11" ht="12.75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</row>
    <row r="248" spans="1:11" ht="12.75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</row>
    <row r="249" spans="1:11" ht="12.75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</row>
    <row r="250" spans="1:11" ht="12.75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</row>
    <row r="251" spans="1:11" ht="12.75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</row>
    <row r="252" spans="1:11" ht="12.7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</row>
    <row r="253" spans="1:11" ht="12.7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</row>
    <row r="254" spans="1:11" ht="12.7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</row>
    <row r="255" spans="1:11" ht="12.7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1:11" ht="12.7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</row>
    <row r="257" spans="1:11" ht="12.7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</row>
    <row r="258" spans="1:11" ht="12.7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</row>
    <row r="259" spans="1:11" ht="12.7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</row>
    <row r="260" spans="1:11" ht="12.7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</row>
    <row r="261" spans="1:11" ht="12.7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</row>
    <row r="262" spans="1:11" ht="12.7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</row>
    <row r="263" spans="1:11" ht="12.7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</row>
    <row r="264" spans="1:11" ht="12.7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</row>
    <row r="265" spans="1:11" ht="12.7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</row>
    <row r="266" spans="1:11" ht="12.75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</row>
    <row r="267" spans="1:11" ht="12.7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</row>
    <row r="268" spans="1:11" ht="12.75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</row>
    <row r="269" spans="1:11" ht="12.75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</row>
    <row r="270" spans="1:11" ht="12.75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</row>
    <row r="271" spans="1:11" ht="12.75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</row>
    <row r="272" spans="1:11" ht="12.75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</row>
    <row r="273" spans="1:11" ht="12.75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</row>
    <row r="274" spans="1:11" ht="12.75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</row>
    <row r="275" spans="1:11" ht="12.7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</row>
    <row r="276" spans="1:11" ht="12.75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</row>
    <row r="277" spans="1:11" ht="12.75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</row>
    <row r="278" spans="1:11" ht="12.75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</row>
    <row r="279" spans="1:11" ht="12.7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</row>
    <row r="280" spans="1:11" ht="12.7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</row>
    <row r="281" spans="1:11" ht="12.7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</row>
    <row r="282" spans="1:11" ht="12.7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</row>
    <row r="283" spans="1:11" ht="12.7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</row>
    <row r="284" spans="1:11" ht="12.7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</row>
    <row r="285" spans="1:11" ht="12.7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</row>
    <row r="286" spans="1:11" ht="12.7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</row>
    <row r="287" spans="1:11" ht="12.7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</row>
    <row r="288" spans="1:11" ht="12.7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</row>
    <row r="289" spans="1:11" ht="12.7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</row>
    <row r="290" spans="1:11" ht="12.7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1:11" ht="12.7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 ht="12.7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 ht="12.7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2.7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2.7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2.7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2.7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2.7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2.7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2.7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2.7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2.7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2.7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2.7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2.7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2.7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2.7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2.7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2.7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2.7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2.7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2.7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2.7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2.7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2.7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2.7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2.7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2.7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2.7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2.7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2.7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2.7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2.7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2.7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2.7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2.7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2.7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2.7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2.7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2.7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2.7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2.7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2.7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2.7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2.7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2.7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2.7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2.7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2.7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2.7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2.7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2.7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2.7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2.7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2.7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2.7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2.7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2.7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2.7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2.7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2.7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2.7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2.7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2.7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2.7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2.7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2.7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2.7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2.7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2.7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2.7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2.7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2.7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2.7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2.7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2.7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2.7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2.7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2.7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2.7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2.7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2.7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2.7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2.7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2.7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2.7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2.7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2.7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2.7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2.7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2.7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2.7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2.7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2.7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2.7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2.7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2.7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2.7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2.7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2.7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2.7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2.7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2.7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2.7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2.7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2.7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2.7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2.75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2.7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2.75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2.75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2.75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2.75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2.75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2.75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2.75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2.75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2.75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2.7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2.75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2.75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2.75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  <row r="419" spans="1:11" ht="12.75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</row>
    <row r="420" spans="1:11" ht="12.75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</row>
    <row r="421" spans="1:11" ht="12.75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</row>
    <row r="422" spans="1:11" ht="12.75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</row>
    <row r="423" spans="1:11" ht="12.75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</row>
    <row r="424" spans="1:11" ht="12.75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</row>
    <row r="425" spans="1:11" ht="12.7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</row>
    <row r="426" spans="1:11" ht="12.75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</row>
    <row r="427" spans="1:11" ht="12.75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</row>
    <row r="428" spans="1:11" ht="12.75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</row>
    <row r="429" spans="1:11" ht="12.75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</row>
    <row r="430" spans="1:11" ht="12.75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</row>
    <row r="431" spans="1:11" ht="12.75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</row>
    <row r="432" spans="1:11" ht="12.75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</row>
    <row r="433" spans="1:11" ht="12.75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</row>
    <row r="434" spans="1:11" ht="12.75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</row>
    <row r="435" spans="1:11" ht="12.7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</row>
    <row r="436" spans="1:11" ht="12.75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</row>
    <row r="437" spans="1:11" ht="12.75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</row>
    <row r="438" spans="1:11" ht="12.75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</row>
    <row r="439" spans="1:11" ht="12.75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</row>
    <row r="440" spans="1:11" ht="12.75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</row>
    <row r="441" spans="1:11" ht="12.75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</row>
    <row r="442" spans="1:11" ht="12.75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</row>
    <row r="443" spans="1:11" ht="12.75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</row>
    <row r="444" spans="1:11" ht="12.75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ht="12.7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</row>
    <row r="446" spans="1:11" ht="12.75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</row>
    <row r="447" spans="1:11" ht="12.75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</row>
    <row r="448" spans="1:11" ht="12.75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</row>
    <row r="449" spans="1:11" ht="12.75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</row>
    <row r="450" spans="1:11" ht="12.75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</row>
    <row r="451" spans="1:11" ht="12.75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</row>
    <row r="452" spans="1:11" ht="12.75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</row>
    <row r="453" spans="1:11" ht="12.75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</row>
    <row r="454" spans="1:11" ht="12.75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</row>
    <row r="455" spans="1:11" ht="12.7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</row>
    <row r="456" spans="1:11" ht="12.75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</row>
    <row r="457" spans="1:11" ht="12.75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</row>
    <row r="458" spans="1:11" ht="12.75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</row>
    <row r="459" spans="1:11" ht="12.75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</row>
    <row r="460" spans="1:11" ht="12.75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</row>
    <row r="461" spans="1:11" ht="12.75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</row>
    <row r="462" spans="1:11" ht="12.75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</row>
    <row r="463" spans="1:11" ht="12.75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</row>
    <row r="464" spans="1:11" ht="12.75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</row>
    <row r="465" spans="1:11" ht="12.75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</row>
    <row r="466" spans="1:11" ht="12.75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</row>
    <row r="467" spans="1:11" ht="12.75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</row>
    <row r="468" spans="1:11" ht="12.75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</row>
    <row r="469" spans="1:11" ht="12.75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</row>
    <row r="470" spans="1:11" ht="12.75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</row>
    <row r="471" spans="1:11" ht="12.75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</row>
    <row r="472" spans="1:11" ht="12.75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</row>
    <row r="473" spans="1:11" ht="12.75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</row>
    <row r="474" spans="1:11" ht="12.75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</row>
    <row r="475" spans="1:11" ht="12.75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</row>
    <row r="476" spans="1:11" ht="12.75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</row>
    <row r="477" spans="1:11" ht="12.75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</row>
    <row r="478" spans="1:11" ht="12.75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</row>
    <row r="479" spans="1:11" ht="12.75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</row>
    <row r="480" spans="1:11" ht="12.75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</row>
    <row r="481" spans="1:11" ht="12.75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</row>
    <row r="482" spans="1:11" ht="12.75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</row>
    <row r="483" spans="1:11" ht="12.75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</row>
    <row r="484" spans="1:11" ht="12.75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</row>
    <row r="485" spans="1:11" ht="12.75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</row>
    <row r="486" spans="1:11" ht="12.75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</row>
    <row r="487" spans="1:11" ht="12.75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</row>
    <row r="488" spans="1:11" ht="12.75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</row>
    <row r="489" spans="1:11" ht="12.75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</row>
    <row r="490" spans="1:11" ht="12.75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</row>
    <row r="491" spans="1:11" ht="12.75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</row>
    <row r="492" spans="1:11" ht="12.75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</row>
    <row r="493" spans="1:11" ht="12.75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</row>
    <row r="494" spans="1:11" ht="12.75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</row>
    <row r="495" spans="1:11" ht="12.7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</row>
    <row r="496" spans="1:11" ht="12.75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</row>
    <row r="497" spans="1:11" ht="12.75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</row>
    <row r="498" spans="1:11" ht="12.75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</row>
    <row r="499" spans="1:11" ht="12.75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</row>
    <row r="500" spans="1:11" ht="12.75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</row>
    <row r="501" spans="1:11" ht="12.75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</row>
    <row r="502" spans="1:11" ht="12.75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</row>
    <row r="503" spans="1:11" ht="12.75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</row>
    <row r="504" spans="1:11" ht="12.75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</row>
    <row r="505" spans="1:11" ht="12.75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</row>
    <row r="506" spans="1:11" ht="12.75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</row>
    <row r="507" spans="1:11" ht="12.75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</row>
    <row r="508" spans="1:11" ht="12.75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ht="12.75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</row>
    <row r="510" spans="1:11" ht="12.75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</row>
    <row r="511" spans="1:11" ht="12.75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</row>
    <row r="512" spans="1:11" ht="12.75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</row>
    <row r="513" spans="1:11" ht="12.75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</row>
    <row r="514" spans="1:11" ht="12.75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</row>
    <row r="515" spans="1:11" ht="12.75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</row>
    <row r="516" spans="1:11" ht="12.75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</row>
    <row r="517" spans="1:11" ht="12.75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</row>
    <row r="518" spans="1:11" ht="12.75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</row>
    <row r="519" spans="1:11" ht="12.75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</row>
    <row r="520" spans="1:11" ht="12.75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</row>
    <row r="521" spans="1:11" ht="12.75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</row>
    <row r="522" spans="1:11" ht="12.75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</row>
    <row r="523" spans="1:11" ht="12.75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</row>
    <row r="524" spans="1:11" ht="12.75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</row>
    <row r="525" spans="1:11" ht="12.75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</row>
    <row r="526" spans="1:11" ht="12.75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</row>
    <row r="527" spans="1:11" ht="12.75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</row>
    <row r="528" spans="1:11" ht="12.75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</row>
    <row r="529" spans="1:11" ht="12.75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</row>
    <row r="530" spans="1:11" ht="12.7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</row>
    <row r="531" spans="1:11" ht="12.75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</row>
    <row r="532" spans="1:11" ht="12.75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</row>
    <row r="533" spans="1:11" ht="12.75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</row>
    <row r="534" spans="1:11" ht="12.7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</row>
    <row r="535" spans="1:11" ht="12.75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</row>
    <row r="536" spans="1:11" ht="12.75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</row>
    <row r="537" spans="1:11" ht="12.75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</row>
    <row r="538" spans="1:11" ht="12.75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</row>
    <row r="539" spans="1:11" ht="12.75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</row>
    <row r="540" spans="1:11" ht="12.75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</row>
    <row r="541" spans="1:11" ht="12.75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</row>
    <row r="542" spans="1:11" ht="12.75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</row>
    <row r="543" spans="1:11" ht="12.75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</row>
    <row r="544" spans="1:11" ht="12.75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</row>
    <row r="545" spans="1:11" ht="12.75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</row>
    <row r="546" spans="1:11" ht="12.75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</row>
    <row r="547" spans="1:11" ht="12.75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</row>
    <row r="548" spans="1:11" ht="12.75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</row>
    <row r="549" spans="1:11" ht="12.75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</row>
    <row r="550" spans="1:11" ht="12.75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</row>
    <row r="551" spans="1:11" ht="12.75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</row>
    <row r="552" spans="1:11" ht="12.75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</row>
    <row r="553" spans="1:11" ht="12.75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</row>
    <row r="554" spans="1:11" ht="12.75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</row>
    <row r="555" spans="1:11" ht="12.75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</row>
    <row r="556" spans="1:11" ht="12.75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</row>
    <row r="557" spans="1:11" ht="12.75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</row>
    <row r="558" spans="1:11" ht="12.75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</row>
    <row r="559" spans="1:11" ht="12.75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</row>
    <row r="560" spans="1:11" ht="12.75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</row>
    <row r="561" spans="1:11" ht="12.75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</row>
    <row r="562" spans="1:11" ht="12.75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</row>
    <row r="563" spans="1:11" ht="12.75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</row>
    <row r="564" spans="1:11" ht="12.75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</row>
    <row r="565" spans="1:11" ht="12.75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</row>
    <row r="566" spans="1:11" ht="12.75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</row>
    <row r="567" spans="1:11" ht="12.75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</row>
    <row r="568" spans="1:11" ht="12.75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</row>
    <row r="569" spans="1:11" ht="12.75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</row>
    <row r="570" spans="1:11" ht="12.75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</row>
    <row r="571" spans="1:11" ht="12.75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ht="12.75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</row>
    <row r="573" spans="1:11" ht="12.75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</row>
    <row r="574" spans="1:11" ht="12.75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</row>
    <row r="575" spans="1:11" ht="12.75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</row>
    <row r="576" spans="1:11" ht="12.75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</row>
    <row r="577" spans="1:11" ht="12.75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</row>
    <row r="578" spans="1:11" ht="12.75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</row>
    <row r="579" spans="1:11" ht="12.75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</row>
    <row r="580" spans="1:11" ht="12.75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</row>
    <row r="581" spans="1:11" ht="12.75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</row>
    <row r="582" spans="1:11" ht="12.75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</row>
    <row r="583" spans="1:11" ht="12.75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</row>
    <row r="584" spans="1:11" ht="12.75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</row>
    <row r="585" spans="1:11" ht="12.75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</row>
    <row r="586" spans="1:11" ht="12.75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</row>
    <row r="587" spans="1:11" ht="12.75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</row>
    <row r="588" spans="1:11" ht="12.75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</row>
    <row r="589" spans="1:11" ht="12.75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</row>
    <row r="590" spans="1:11" ht="12.75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</row>
    <row r="591" spans="1:11" ht="12.75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</row>
    <row r="592" spans="1:11" ht="12.75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</row>
    <row r="593" spans="1:11" ht="12.75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</row>
    <row r="594" spans="1:11" ht="12.75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</row>
    <row r="595" spans="1:11" ht="12.75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</row>
    <row r="596" spans="1:11" ht="12.75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</row>
    <row r="597" spans="1:11" ht="12.75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</row>
    <row r="598" spans="1:11" ht="12.75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</row>
    <row r="599" spans="1:11" ht="12.75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</row>
    <row r="600" spans="1:11" ht="12.75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</row>
    <row r="601" spans="1:11" ht="12.75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</row>
    <row r="602" spans="1:11" ht="12.75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</row>
    <row r="603" spans="1:11" ht="12.75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</row>
    <row r="604" spans="1:11" ht="12.75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</row>
    <row r="605" spans="1:11" ht="12.7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</row>
    <row r="606" spans="1:11" ht="12.75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</row>
    <row r="607" spans="1:11" ht="12.75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</row>
    <row r="608" spans="1:11" ht="12.75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</row>
    <row r="609" spans="1:11" ht="12.75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</row>
    <row r="610" spans="1:11" ht="12.75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</row>
    <row r="611" spans="1:11" ht="12.75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</row>
    <row r="612" spans="1:11" ht="12.75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</row>
    <row r="613" spans="1:11" ht="12.75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</row>
    <row r="614" spans="1:11" ht="12.75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</row>
    <row r="615" spans="1:11" ht="12.7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</row>
    <row r="616" spans="1:11" ht="12.75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</row>
    <row r="617" spans="1:11" ht="12.75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</row>
    <row r="618" spans="1:11" ht="12.75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</row>
    <row r="619" spans="1:11" ht="12.75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</row>
    <row r="620" spans="1:11" ht="12.75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</row>
    <row r="621" spans="1:11" ht="12.75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</row>
    <row r="622" spans="1:11" ht="12.75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</row>
    <row r="623" spans="1:11" ht="12.75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</row>
    <row r="624" spans="1:11" ht="12.75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</row>
    <row r="625" spans="1:11" ht="12.7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</row>
    <row r="626" spans="1:11" ht="12.75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</row>
    <row r="627" spans="1:11" ht="12.75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</row>
    <row r="628" spans="1:11" ht="12.75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</row>
    <row r="629" spans="1:11" ht="12.75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</row>
    <row r="630" spans="1:11" ht="12.75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</row>
    <row r="631" spans="1:11" ht="12.75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</row>
    <row r="632" spans="1:11" ht="12.75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</row>
    <row r="633" spans="1:11" ht="12.75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</row>
    <row r="634" spans="1:11" ht="12.75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</row>
    <row r="635" spans="1:11" ht="12.75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</row>
    <row r="636" spans="1:11" ht="12.75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ht="12.75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</row>
    <row r="638" spans="1:11" ht="12.75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</row>
    <row r="639" spans="1:11" ht="12.75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</row>
    <row r="640" spans="1:11" ht="12.75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</row>
    <row r="641" spans="1:11" ht="12.75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</row>
    <row r="642" spans="1:11" ht="12.75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</row>
    <row r="643" spans="1:11" ht="12.75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</row>
    <row r="644" spans="1:11" ht="12.75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</row>
    <row r="645" spans="1:11" ht="12.75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</row>
    <row r="646" spans="1:11" ht="12.75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</row>
    <row r="647" spans="1:11" ht="12.75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</row>
    <row r="648" spans="1:11" ht="12.75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</row>
    <row r="649" spans="1:11" ht="12.75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</row>
    <row r="650" spans="1:11" ht="12.75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</row>
    <row r="651" spans="1:11" ht="12.75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</row>
    <row r="652" spans="1:11" ht="12.75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</row>
    <row r="653" spans="1:11" ht="12.75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</row>
    <row r="654" spans="1:11" ht="12.75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</row>
    <row r="655" spans="1:11" ht="12.75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</row>
    <row r="656" spans="1:11" ht="12.75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</row>
    <row r="657" spans="1:11" ht="12.75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</row>
    <row r="658" spans="1:11" ht="12.75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</row>
    <row r="659" spans="1:11" ht="12.75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</row>
    <row r="660" spans="1:11" ht="12.75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</row>
    <row r="661" spans="1:11" ht="12.75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</row>
    <row r="662" spans="1:11" ht="12.75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</row>
    <row r="663" spans="1:11" ht="12.75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</row>
    <row r="664" spans="1:11" ht="12.75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</row>
    <row r="665" spans="1:11" ht="12.75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</row>
    <row r="666" spans="1:11" ht="12.75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</row>
    <row r="667" spans="1:11" ht="12.75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</row>
    <row r="668" spans="1:11" ht="12.75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</row>
    <row r="669" spans="1:11" ht="12.75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</row>
    <row r="670" spans="1:11" ht="12.75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</row>
    <row r="671" spans="1:11" ht="12.75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</row>
    <row r="672" spans="1:11" ht="12.75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</row>
    <row r="673" spans="1:11" ht="12.75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</row>
    <row r="674" spans="1:11" ht="12.75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</row>
    <row r="675" spans="1:11" ht="12.75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</row>
    <row r="676" spans="1:11" ht="12.75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</row>
    <row r="677" spans="1:11" ht="12.75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</row>
    <row r="678" spans="1:11" ht="12.75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</row>
    <row r="679" spans="1:11" ht="12.75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</row>
    <row r="680" spans="1:11" ht="12.75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</row>
    <row r="681" spans="1:11" ht="12.75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</row>
    <row r="682" spans="1:11" ht="12.75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ht="12.75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</row>
    <row r="684" spans="1:11" ht="12.75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</row>
    <row r="685" spans="1:11" ht="12.7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</row>
    <row r="686" spans="1:11" ht="12.75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</row>
    <row r="687" spans="1:11" ht="12.75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</row>
    <row r="688" spans="1:11" ht="12.75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</row>
    <row r="689" spans="1:11" ht="12.75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</row>
    <row r="690" spans="1:11" ht="12.75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</row>
    <row r="691" spans="1:11" ht="12.75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</row>
    <row r="692" spans="1:11" ht="12.75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</row>
    <row r="693" spans="1:11" ht="12.75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</row>
    <row r="694" spans="1:11" ht="12.75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</row>
    <row r="695" spans="1:11" ht="12.75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</row>
    <row r="696" spans="1:11" ht="12.75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</row>
    <row r="697" spans="1:11" ht="12.75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</row>
    <row r="698" spans="1:11" ht="12.75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</row>
    <row r="699" spans="1:11" ht="12.75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</row>
    <row r="700" spans="1:11" ht="12.75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</row>
    <row r="701" spans="1:11" ht="12.75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</row>
    <row r="702" spans="1:11" ht="12.75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</row>
    <row r="703" spans="1:11" ht="12.75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</row>
    <row r="704" spans="1:11" ht="12.75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</row>
    <row r="705" spans="1:11" ht="12.75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</row>
    <row r="706" spans="1:11" ht="12.75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</row>
    <row r="707" spans="1:11" ht="12.75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</row>
    <row r="708" spans="1:11" ht="12.75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</row>
    <row r="709" spans="1:11" ht="12.75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</row>
    <row r="710" spans="1:11" ht="12.75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</row>
    <row r="711" spans="1:11" ht="12.75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</row>
    <row r="712" spans="1:11" ht="12.75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</row>
    <row r="713" spans="1:11" ht="12.75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</row>
    <row r="714" spans="1:11" ht="12.75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</row>
    <row r="715" spans="1:11" ht="12.75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</row>
    <row r="716" spans="1:11" ht="12.75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</row>
    <row r="717" spans="1:11" ht="12.75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</row>
    <row r="718" spans="1:11" ht="12.75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</row>
    <row r="719" spans="1:11" ht="12.75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</row>
    <row r="720" spans="1:11" ht="12.75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</row>
    <row r="721" spans="1:11" ht="12.75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</row>
    <row r="722" spans="1:11" ht="12.75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</row>
    <row r="723" spans="1:11" ht="12.75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</row>
    <row r="724" spans="1:11" ht="12.75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</row>
    <row r="725" spans="1:11" ht="12.75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</row>
    <row r="726" spans="1:11" ht="12.75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</row>
    <row r="727" spans="1:11" ht="12.75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</row>
    <row r="728" spans="1:11" ht="12.75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</row>
    <row r="729" spans="1:11" ht="12.75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</row>
    <row r="730" spans="1:11" ht="12.75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</row>
    <row r="731" spans="1:11" ht="12.75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</row>
    <row r="732" spans="1:11" ht="12.75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</row>
    <row r="733" spans="1:11" ht="12.75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</row>
    <row r="734" spans="1:11" ht="12.75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</row>
    <row r="735" spans="1:11" ht="12.7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</row>
    <row r="736" spans="1:11" ht="12.75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</row>
    <row r="737" spans="1:11" ht="12.75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</row>
    <row r="738" spans="1:11" ht="12.75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</row>
    <row r="739" spans="1:11" ht="12.75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</row>
    <row r="740" spans="1:11" ht="12.75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</row>
    <row r="741" spans="1:11" ht="12.75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</row>
    <row r="742" spans="1:11" ht="12.75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</row>
    <row r="743" spans="1:11" ht="12.75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</row>
    <row r="744" spans="1:11" ht="12.75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</row>
    <row r="745" spans="1:11" ht="12.7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ht="12.7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</row>
    <row r="747" spans="1:11" ht="12.7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</row>
    <row r="748" spans="1:11" ht="12.75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</row>
    <row r="749" spans="1:11" ht="12.75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</row>
    <row r="750" spans="1:11" ht="12.75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</row>
    <row r="751" spans="1:11" ht="12.75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</row>
    <row r="752" spans="1:11" ht="12.75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</row>
    <row r="753" spans="1:11" ht="12.75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</row>
    <row r="754" spans="1:11" ht="12.75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</row>
    <row r="755" spans="1:11" ht="12.7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</row>
    <row r="756" spans="1:11" ht="12.75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</row>
    <row r="757" spans="1:11" ht="12.75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</row>
    <row r="758" spans="1:11" ht="12.75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</row>
    <row r="759" spans="1:11" ht="12.75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</row>
    <row r="760" spans="1:11" ht="12.75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</row>
    <row r="761" spans="1:11" ht="12.75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</row>
    <row r="762" spans="1:11" ht="12.75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</row>
    <row r="763" spans="1:11" ht="12.75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</row>
    <row r="764" spans="1:11" ht="12.75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</row>
    <row r="765" spans="1:11" ht="12.75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</row>
    <row r="766" spans="1:11" ht="12.75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</row>
    <row r="767" spans="1:11" ht="12.75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</row>
    <row r="768" spans="1:11" ht="12.75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</row>
    <row r="769" spans="1:11" ht="12.75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</row>
    <row r="770" spans="1:11" ht="12.75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</row>
    <row r="771" spans="1:11" ht="12.75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</row>
    <row r="772" spans="1:11" ht="12.75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3" spans="1:11" ht="12.75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</row>
    <row r="774" spans="1:11" ht="12.75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</row>
    <row r="775" spans="1:11" ht="12.75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</row>
    <row r="776" spans="1:11" ht="12.75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</row>
    <row r="777" spans="1:11" ht="12.75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</row>
    <row r="778" spans="1:11" ht="12.75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</row>
    <row r="779" spans="1:11" ht="12.75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</row>
    <row r="780" spans="1:11" ht="12.75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</row>
  </sheetData>
  <mergeCells count="4">
    <mergeCell ref="G1:K1"/>
    <mergeCell ref="H2:K2"/>
    <mergeCell ref="H3:K3"/>
    <mergeCell ref="H4:K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F26"/>
  <sheetViews>
    <sheetView workbookViewId="0" topLeftCell="A1">
      <selection activeCell="E4" sqref="E4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26" t="s">
        <v>37</v>
      </c>
      <c r="F1" s="7"/>
    </row>
    <row r="2" spans="1:6" ht="12.75">
      <c r="A2" s="2"/>
      <c r="B2" s="2"/>
      <c r="C2" s="2"/>
      <c r="D2" s="2"/>
      <c r="E2" s="2"/>
      <c r="F2" s="7"/>
    </row>
    <row r="3" spans="1:6" ht="12.75">
      <c r="A3" s="2" t="s">
        <v>17</v>
      </c>
      <c r="B3" s="188" t="str">
        <f>Rozpočet!C2</f>
        <v>VESELÁ č.p.33</v>
      </c>
      <c r="C3" s="188"/>
      <c r="D3" s="188"/>
      <c r="E3" s="188"/>
      <c r="F3" s="7"/>
    </row>
    <row r="4" spans="1:6" ht="12.75">
      <c r="A4" s="2" t="s">
        <v>19</v>
      </c>
      <c r="B4" s="23" t="str">
        <f>Rozpočet!H2</f>
        <v>VESELÁ</v>
      </c>
      <c r="C4" s="7"/>
      <c r="D4" s="8" t="s">
        <v>24</v>
      </c>
      <c r="E4" s="9"/>
      <c r="F4" s="7"/>
    </row>
    <row r="5" spans="1:6" ht="12.75">
      <c r="A5" s="2" t="s">
        <v>23</v>
      </c>
      <c r="B5" s="188" t="s">
        <v>412</v>
      </c>
      <c r="C5" s="189"/>
      <c r="D5" s="189"/>
      <c r="E5" s="189"/>
      <c r="F5" s="7"/>
    </row>
    <row r="6" spans="1:6" ht="12.75">
      <c r="A6" s="2" t="s">
        <v>22</v>
      </c>
      <c r="B6" s="188" t="s">
        <v>413</v>
      </c>
      <c r="C6" s="189"/>
      <c r="D6" s="189"/>
      <c r="E6" s="189"/>
      <c r="F6" s="7"/>
    </row>
    <row r="7" spans="1:6" ht="13.5" thickBot="1">
      <c r="A7" s="2"/>
      <c r="B7" s="2"/>
      <c r="C7" s="2"/>
      <c r="D7" s="2"/>
      <c r="E7" s="2"/>
      <c r="F7" s="7"/>
    </row>
    <row r="8" spans="1:6" ht="12.75">
      <c r="A8" s="10" t="s">
        <v>25</v>
      </c>
      <c r="B8" s="11" t="s">
        <v>26</v>
      </c>
      <c r="C8" s="12" t="s">
        <v>20</v>
      </c>
      <c r="D8" s="12"/>
      <c r="E8" s="13"/>
      <c r="F8" s="14" t="s">
        <v>0</v>
      </c>
    </row>
    <row r="9" spans="1:6" ht="13.5" thickBot="1">
      <c r="A9" s="15"/>
      <c r="B9" s="16"/>
      <c r="C9" s="17" t="s">
        <v>35</v>
      </c>
      <c r="D9" s="17" t="s">
        <v>36</v>
      </c>
      <c r="E9" s="18" t="s">
        <v>27</v>
      </c>
      <c r="F9" s="18"/>
    </row>
    <row r="10" spans="1:6" ht="12.75">
      <c r="A10" s="3"/>
      <c r="B10" s="4"/>
      <c r="C10" s="19"/>
      <c r="D10" s="19"/>
      <c r="E10" s="1"/>
      <c r="F10" s="5"/>
    </row>
    <row r="11" spans="1:6" ht="12.75">
      <c r="A11" s="64" t="str">
        <f>Rozpočet!B9</f>
        <v>2</v>
      </c>
      <c r="B11" s="65" t="str">
        <f>Rozpočet!C9</f>
        <v>Zvláštní zakládání,základy,zpevňování hornin</v>
      </c>
      <c r="C11" s="66"/>
      <c r="D11" s="66"/>
      <c r="E11" s="1"/>
      <c r="F11" s="5">
        <f>Rozpočet!G12</f>
        <v>0</v>
      </c>
    </row>
    <row r="12" spans="1:6" ht="12.75">
      <c r="A12" s="64" t="str">
        <f>Rozpočet!B14</f>
        <v>3</v>
      </c>
      <c r="B12" s="65" t="str">
        <f>Rozpočet!C14</f>
        <v>Svislé a kompletní konstrukce</v>
      </c>
      <c r="C12" s="66"/>
      <c r="D12" s="66"/>
      <c r="E12" s="1"/>
      <c r="F12" s="5">
        <f>Rozpočet!G20</f>
        <v>0.8121700000000001</v>
      </c>
    </row>
    <row r="13" spans="1:6" ht="12.75">
      <c r="A13" s="64" t="str">
        <f>Rozpočet!B22</f>
        <v>6</v>
      </c>
      <c r="B13" s="65" t="str">
        <f>Rozpočet!C22</f>
        <v>Úpravy povrchů,podlahy a osazení výplně otvorů</v>
      </c>
      <c r="C13" s="66"/>
      <c r="D13" s="66"/>
      <c r="E13" s="1"/>
      <c r="F13" s="5">
        <f>Rozpočet!G37</f>
        <v>41.84246014000001</v>
      </c>
    </row>
    <row r="14" spans="1:6" ht="12.75">
      <c r="A14" s="64" t="str">
        <f>Rozpočet!B39</f>
        <v>712</v>
      </c>
      <c r="B14" s="65" t="str">
        <f>Rozpočet!C39</f>
        <v>Povlakové krytiny</v>
      </c>
      <c r="C14" s="66"/>
      <c r="D14" s="66"/>
      <c r="E14" s="1"/>
      <c r="F14" s="5">
        <f>Rozpočet!G48</f>
        <v>0.203503973</v>
      </c>
    </row>
    <row r="15" spans="1:6" ht="12.75">
      <c r="A15" s="64" t="str">
        <f>Rozpočet!B50</f>
        <v>713</v>
      </c>
      <c r="B15" s="65" t="str">
        <f>Rozpočet!C50</f>
        <v>Izolace tepelné</v>
      </c>
      <c r="C15" s="66"/>
      <c r="D15" s="66"/>
      <c r="E15" s="1"/>
      <c r="F15" s="5">
        <f>Rozpočet!G71</f>
        <v>3.410111936</v>
      </c>
    </row>
    <row r="16" spans="1:6" ht="12.75">
      <c r="A16" s="64" t="str">
        <f>Rozpočet!B73</f>
        <v>762</v>
      </c>
      <c r="B16" s="65" t="str">
        <f>Rozpočet!C73</f>
        <v>Konstrukce tesařské</v>
      </c>
      <c r="C16" s="66"/>
      <c r="D16" s="66"/>
      <c r="E16" s="1"/>
      <c r="F16" s="5">
        <f>Rozpočet!G81</f>
        <v>0.008178000000000001</v>
      </c>
    </row>
    <row r="17" spans="1:6" ht="12.75">
      <c r="A17" s="64" t="str">
        <f>Rozpočet!B83</f>
        <v>764</v>
      </c>
      <c r="B17" s="65" t="str">
        <f>Rozpočet!C83</f>
        <v>Konstrukce klempířské</v>
      </c>
      <c r="C17" s="66"/>
      <c r="D17" s="66"/>
      <c r="E17" s="1"/>
      <c r="F17" s="5">
        <f>Rozpočet!G95</f>
        <v>0.45381900000000003</v>
      </c>
    </row>
    <row r="18" spans="1:6" ht="12.75">
      <c r="A18" s="64" t="str">
        <f>Rozpočet!B97</f>
        <v>766</v>
      </c>
      <c r="B18" s="65" t="str">
        <f>Rozpočet!C97</f>
        <v>Konstrukce truhlářské</v>
      </c>
      <c r="C18" s="66"/>
      <c r="D18" s="66"/>
      <c r="E18" s="1"/>
      <c r="F18" s="5">
        <f>Rozpočet!G106</f>
        <v>0</v>
      </c>
    </row>
    <row r="19" spans="1:6" ht="12.75">
      <c r="A19" s="64" t="str">
        <f>Rozpočet!B108</f>
        <v>767</v>
      </c>
      <c r="B19" s="65" t="str">
        <f>Rozpočet!C108</f>
        <v>Konstrukce zámečnické</v>
      </c>
      <c r="C19" s="66"/>
      <c r="D19" s="66"/>
      <c r="E19" s="1"/>
      <c r="F19" s="5">
        <f>Rozpočet!G119</f>
        <v>0.0137482</v>
      </c>
    </row>
    <row r="20" spans="1:6" ht="12.75">
      <c r="A20" s="64" t="str">
        <f>Rozpočet!B121</f>
        <v>783</v>
      </c>
      <c r="B20" s="65" t="str">
        <f>Rozpočet!C121</f>
        <v>Nátěry</v>
      </c>
      <c r="C20" s="66"/>
      <c r="D20" s="66"/>
      <c r="E20" s="1"/>
      <c r="F20" s="5">
        <f>Rozpočet!G124</f>
        <v>0.048</v>
      </c>
    </row>
    <row r="21" spans="1:6" ht="12.75">
      <c r="A21" s="64" t="str">
        <f>Rozpočet!B126</f>
        <v>784</v>
      </c>
      <c r="B21" s="65" t="str">
        <f>Rozpočet!C126</f>
        <v>Malby</v>
      </c>
      <c r="C21" s="66"/>
      <c r="D21" s="66"/>
      <c r="E21" s="1"/>
      <c r="F21" s="5">
        <f>Rozpočet!G129</f>
        <v>0.015988</v>
      </c>
    </row>
    <row r="22" spans="1:6" ht="12.75">
      <c r="A22" s="64" t="str">
        <f>Rozpočet!B131</f>
        <v>94</v>
      </c>
      <c r="B22" s="65" t="str">
        <f>Rozpočet!C131</f>
        <v>Lešení a stavební výtahy</v>
      </c>
      <c r="C22" s="66"/>
      <c r="D22" s="66"/>
      <c r="E22" s="1"/>
      <c r="F22" s="5">
        <f>Rozpočet!G140</f>
        <v>1.85466</v>
      </c>
    </row>
    <row r="23" spans="1:6" ht="12.75">
      <c r="A23" s="64" t="str">
        <f>Rozpočet!B142</f>
        <v>96</v>
      </c>
      <c r="B23" s="65" t="str">
        <f>Rozpočet!C142</f>
        <v>Bourání konstrukcí</v>
      </c>
      <c r="C23" s="66"/>
      <c r="D23" s="66"/>
      <c r="E23" s="1"/>
      <c r="F23" s="5">
        <f>Rozpočet!G162</f>
        <v>0</v>
      </c>
    </row>
    <row r="24" spans="1:6" ht="12.75">
      <c r="A24" s="64" t="str">
        <f>Rozpočet!B164</f>
        <v>99</v>
      </c>
      <c r="B24" s="65" t="str">
        <f>Rozpočet!C164</f>
        <v>Přesun hmot</v>
      </c>
      <c r="C24" s="66"/>
      <c r="D24" s="66"/>
      <c r="E24" s="1"/>
      <c r="F24" s="5">
        <f>Rozpočet!G167</f>
        <v>0</v>
      </c>
    </row>
    <row r="25" spans="1:6" ht="13.5" thickBot="1">
      <c r="A25" s="6"/>
      <c r="B25" s="20"/>
      <c r="C25" s="20"/>
      <c r="D25" s="20"/>
      <c r="E25" s="1"/>
      <c r="F25" s="5"/>
    </row>
    <row r="26" spans="1:6" ht="13.5" thickTop="1">
      <c r="A26" s="21"/>
      <c r="B26" s="22" t="s">
        <v>27</v>
      </c>
      <c r="C26" s="24"/>
      <c r="D26" s="25"/>
      <c r="E26" s="24"/>
      <c r="F26" s="25">
        <f>SUM(F10:F25)</f>
        <v>48.662639249000016</v>
      </c>
    </row>
  </sheetData>
  <mergeCells count="3">
    <mergeCell ref="B3:E3"/>
    <mergeCell ref="B5:E5"/>
    <mergeCell ref="B6:E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K273"/>
  <sheetViews>
    <sheetView workbookViewId="0" topLeftCell="A1">
      <selection activeCell="C150" sqref="C150"/>
    </sheetView>
  </sheetViews>
  <sheetFormatPr defaultColWidth="9.00390625" defaultRowHeight="12.75"/>
  <cols>
    <col min="1" max="1" width="5.25390625" style="124" customWidth="1"/>
    <col min="2" max="2" width="12.625" style="124" customWidth="1"/>
    <col min="3" max="3" width="34.75390625" style="124" customWidth="1"/>
    <col min="4" max="4" width="8.00390625" style="124" customWidth="1"/>
    <col min="5" max="5" width="10.75390625" style="124" customWidth="1"/>
    <col min="6" max="6" width="8.75390625" style="124" customWidth="1"/>
    <col min="7" max="7" width="9.00390625" style="124" customWidth="1"/>
    <col min="8" max="8" width="10.125" style="124" customWidth="1"/>
    <col min="9" max="9" width="8.75390625" style="124" customWidth="1"/>
    <col min="10" max="10" width="10.125" style="124" customWidth="1"/>
    <col min="11" max="11" width="9.875" style="124" customWidth="1"/>
  </cols>
  <sheetData>
    <row r="1" ht="12.75">
      <c r="C1" s="125" t="s">
        <v>38</v>
      </c>
    </row>
    <row r="2" spans="1:11" ht="12.75">
      <c r="A2" s="126" t="s">
        <v>31</v>
      </c>
      <c r="B2" s="126"/>
      <c r="C2" s="127" t="str">
        <f>+Rozpočet!C2</f>
        <v>VESELÁ č.p.33</v>
      </c>
      <c r="D2" s="128"/>
      <c r="E2" s="128"/>
      <c r="F2" s="127"/>
      <c r="G2" s="129" t="s">
        <v>29</v>
      </c>
      <c r="H2" s="190" t="str">
        <f>+Rozpočet!H2</f>
        <v>VESELÁ</v>
      </c>
      <c r="I2" s="190"/>
      <c r="J2" s="190"/>
      <c r="K2" s="190"/>
    </row>
    <row r="3" spans="1:11" ht="12.75">
      <c r="A3" s="126" t="s">
        <v>28</v>
      </c>
      <c r="B3" s="126"/>
      <c r="C3" s="130" t="s">
        <v>412</v>
      </c>
      <c r="D3" s="128"/>
      <c r="E3" s="128"/>
      <c r="F3" s="127"/>
      <c r="G3" s="129" t="s">
        <v>30</v>
      </c>
      <c r="H3" s="180" t="s">
        <v>413</v>
      </c>
      <c r="I3" s="180"/>
      <c r="J3" s="180"/>
      <c r="K3" s="180"/>
    </row>
    <row r="4" spans="1:7" ht="13.5" thickBot="1">
      <c r="A4" s="126" t="s">
        <v>1</v>
      </c>
      <c r="B4" s="126"/>
      <c r="C4" s="131">
        <v>41642</v>
      </c>
      <c r="D4" s="126"/>
      <c r="E4" s="126" t="s">
        <v>2</v>
      </c>
      <c r="F4" s="132"/>
      <c r="G4" s="133">
        <v>41795</v>
      </c>
    </row>
    <row r="5" spans="1:11" ht="12.75">
      <c r="A5" s="134" t="s">
        <v>3</v>
      </c>
      <c r="B5" s="135"/>
      <c r="C5" s="135"/>
      <c r="D5" s="136"/>
      <c r="E5" s="136"/>
      <c r="F5" s="137"/>
      <c r="G5" s="138"/>
      <c r="H5" s="139" t="s">
        <v>4</v>
      </c>
      <c r="I5" s="139"/>
      <c r="J5" s="139"/>
      <c r="K5" s="140"/>
    </row>
    <row r="6" spans="1:11" ht="12.75">
      <c r="A6" s="141" t="s">
        <v>5</v>
      </c>
      <c r="B6" s="142" t="s">
        <v>6</v>
      </c>
      <c r="C6" s="142"/>
      <c r="D6" s="143" t="s">
        <v>32</v>
      </c>
      <c r="E6" s="144" t="s">
        <v>33</v>
      </c>
      <c r="F6" s="145" t="s">
        <v>34</v>
      </c>
      <c r="G6" s="146" t="s">
        <v>8</v>
      </c>
      <c r="H6" s="147" t="s">
        <v>9</v>
      </c>
      <c r="I6" s="148"/>
      <c r="J6" s="147" t="s">
        <v>10</v>
      </c>
      <c r="K6" s="149"/>
    </row>
    <row r="7" spans="1:11" ht="12.75">
      <c r="A7" s="150" t="s">
        <v>11</v>
      </c>
      <c r="B7" s="151" t="s">
        <v>12</v>
      </c>
      <c r="C7" s="151" t="s">
        <v>13</v>
      </c>
      <c r="D7" s="151" t="s">
        <v>14</v>
      </c>
      <c r="E7" s="152"/>
      <c r="F7" s="153" t="s">
        <v>15</v>
      </c>
      <c r="G7" s="154" t="s">
        <v>15</v>
      </c>
      <c r="H7" s="151" t="s">
        <v>7</v>
      </c>
      <c r="I7" s="151" t="s">
        <v>18</v>
      </c>
      <c r="J7" s="151" t="s">
        <v>7</v>
      </c>
      <c r="K7" s="155" t="s">
        <v>18</v>
      </c>
    </row>
    <row r="8" spans="1:11" ht="13.5" thickBot="1">
      <c r="A8" s="156"/>
      <c r="B8" s="157">
        <v>1</v>
      </c>
      <c r="C8" s="157">
        <v>2</v>
      </c>
      <c r="D8" s="158">
        <v>3</v>
      </c>
      <c r="E8" s="158">
        <v>4</v>
      </c>
      <c r="F8" s="159">
        <v>5</v>
      </c>
      <c r="G8" s="159">
        <v>6</v>
      </c>
      <c r="H8" s="159">
        <v>7</v>
      </c>
      <c r="I8" s="159">
        <v>8</v>
      </c>
      <c r="J8" s="159">
        <v>9</v>
      </c>
      <c r="K8" s="160">
        <v>10</v>
      </c>
    </row>
    <row r="9" spans="6:7" ht="12.75">
      <c r="F9" s="161"/>
      <c r="G9" s="161"/>
    </row>
    <row r="10" spans="2:3" ht="12.75">
      <c r="B10" s="162" t="s">
        <v>86</v>
      </c>
      <c r="C10" s="162" t="s">
        <v>87</v>
      </c>
    </row>
    <row r="12" spans="1:11" ht="12.75">
      <c r="A12" s="163">
        <v>1</v>
      </c>
      <c r="B12" s="164" t="s">
        <v>88</v>
      </c>
      <c r="C12" s="165" t="s">
        <v>89</v>
      </c>
      <c r="D12" s="166" t="s">
        <v>90</v>
      </c>
      <c r="E12" s="167">
        <v>4</v>
      </c>
      <c r="F12" s="168">
        <v>0</v>
      </c>
      <c r="G12" s="169">
        <f>E12*F12</f>
        <v>0</v>
      </c>
      <c r="I12" s="170"/>
      <c r="J12" s="171"/>
      <c r="K12" s="170"/>
    </row>
    <row r="14" spans="2:3" ht="12.75">
      <c r="B14" s="162" t="s">
        <v>91</v>
      </c>
      <c r="C14" s="162" t="s">
        <v>92</v>
      </c>
    </row>
    <row r="16" spans="1:11" ht="12.75">
      <c r="A16" s="163">
        <v>1</v>
      </c>
      <c r="B16" s="164" t="s">
        <v>93</v>
      </c>
      <c r="C16" s="165" t="s">
        <v>94</v>
      </c>
      <c r="D16" s="166" t="s">
        <v>95</v>
      </c>
      <c r="E16" s="167">
        <v>5</v>
      </c>
      <c r="F16" s="168">
        <v>0.02696</v>
      </c>
      <c r="G16" s="169">
        <f>E16*F16</f>
        <v>0.1348</v>
      </c>
      <c r="I16" s="170"/>
      <c r="J16" s="171"/>
      <c r="K16" s="170"/>
    </row>
    <row r="17" spans="1:11" ht="12.75">
      <c r="A17" s="163">
        <v>2</v>
      </c>
      <c r="B17" s="164" t="s">
        <v>96</v>
      </c>
      <c r="C17" s="165" t="s">
        <v>97</v>
      </c>
      <c r="D17" s="166" t="s">
        <v>95</v>
      </c>
      <c r="E17" s="167">
        <v>1</v>
      </c>
      <c r="F17" s="168">
        <v>0.12939</v>
      </c>
      <c r="G17" s="169">
        <f>E17*F17</f>
        <v>0.12939</v>
      </c>
      <c r="I17" s="170"/>
      <c r="J17" s="171"/>
      <c r="K17" s="170"/>
    </row>
    <row r="18" spans="1:11" ht="12.75">
      <c r="A18" s="163">
        <v>3</v>
      </c>
      <c r="B18" s="164" t="s">
        <v>98</v>
      </c>
      <c r="C18" s="165" t="s">
        <v>99</v>
      </c>
      <c r="D18" s="166" t="s">
        <v>100</v>
      </c>
      <c r="E18" s="167">
        <v>1</v>
      </c>
      <c r="F18" s="168">
        <v>0.25508</v>
      </c>
      <c r="G18" s="169">
        <f>E18*F18</f>
        <v>0.25508</v>
      </c>
      <c r="I18" s="170"/>
      <c r="J18" s="171"/>
      <c r="K18" s="170"/>
    </row>
    <row r="19" spans="1:11" ht="12.75">
      <c r="A19" s="172" t="s">
        <v>101</v>
      </c>
      <c r="B19" s="173" t="s">
        <v>102</v>
      </c>
      <c r="C19" s="165" t="s">
        <v>103</v>
      </c>
      <c r="D19" s="166" t="s">
        <v>95</v>
      </c>
      <c r="E19" s="167">
        <v>5.05</v>
      </c>
      <c r="F19" s="168">
        <v>0.058</v>
      </c>
      <c r="G19" s="169">
        <f>E19*F19</f>
        <v>0.2929</v>
      </c>
      <c r="H19" s="171"/>
      <c r="I19" s="170"/>
      <c r="K19" s="170"/>
    </row>
    <row r="21" spans="2:3" ht="12.75">
      <c r="B21" s="162" t="s">
        <v>104</v>
      </c>
      <c r="C21" s="162" t="s">
        <v>105</v>
      </c>
    </row>
    <row r="23" spans="1:11" ht="12.75">
      <c r="A23" s="163">
        <v>1</v>
      </c>
      <c r="B23" s="164" t="s">
        <v>106</v>
      </c>
      <c r="C23" s="165" t="s">
        <v>107</v>
      </c>
      <c r="D23" s="166" t="s">
        <v>95</v>
      </c>
      <c r="E23" s="167">
        <v>4</v>
      </c>
      <c r="F23" s="168">
        <v>0.05359</v>
      </c>
      <c r="G23" s="169">
        <f>E23*F23</f>
        <v>0.21436</v>
      </c>
      <c r="I23" s="170"/>
      <c r="J23" s="171"/>
      <c r="K23" s="170"/>
    </row>
    <row r="24" spans="1:11" ht="12.75">
      <c r="A24" s="163">
        <v>2</v>
      </c>
      <c r="B24" s="164" t="s">
        <v>108</v>
      </c>
      <c r="C24" s="165" t="s">
        <v>109</v>
      </c>
      <c r="D24" s="166" t="s">
        <v>95</v>
      </c>
      <c r="E24" s="167">
        <v>3</v>
      </c>
      <c r="F24" s="168">
        <v>0.05139</v>
      </c>
      <c r="G24" s="169">
        <f>E24*F24</f>
        <v>0.15417</v>
      </c>
      <c r="I24" s="170"/>
      <c r="J24" s="171"/>
      <c r="K24" s="170"/>
    </row>
    <row r="25" spans="1:11" ht="12.75">
      <c r="A25" s="163">
        <v>3</v>
      </c>
      <c r="B25" s="164" t="s">
        <v>110</v>
      </c>
      <c r="C25" s="165" t="s">
        <v>111</v>
      </c>
      <c r="D25" s="166" t="s">
        <v>112</v>
      </c>
      <c r="E25" s="167">
        <v>5</v>
      </c>
      <c r="F25" s="168">
        <v>0.04</v>
      </c>
      <c r="G25" s="169">
        <f>E25*F25</f>
        <v>0.2</v>
      </c>
      <c r="I25" s="170"/>
      <c r="J25" s="171"/>
      <c r="K25" s="170"/>
    </row>
    <row r="26" spans="1:11" ht="12.75">
      <c r="A26" s="163">
        <v>4</v>
      </c>
      <c r="B26" s="164" t="s">
        <v>113</v>
      </c>
      <c r="C26" s="165" t="s">
        <v>114</v>
      </c>
      <c r="D26" s="166" t="s">
        <v>112</v>
      </c>
      <c r="E26" s="167">
        <v>2</v>
      </c>
      <c r="F26" s="168">
        <v>0.06</v>
      </c>
      <c r="G26" s="169">
        <f>E26*F26</f>
        <v>0.12</v>
      </c>
      <c r="I26" s="170"/>
      <c r="J26" s="171"/>
      <c r="K26" s="170"/>
    </row>
    <row r="27" spans="1:11" ht="12.75">
      <c r="A27" s="163">
        <v>5</v>
      </c>
      <c r="B27" s="164" t="s">
        <v>115</v>
      </c>
      <c r="C27" s="165" t="s">
        <v>116</v>
      </c>
      <c r="D27" s="166" t="s">
        <v>117</v>
      </c>
      <c r="E27" s="167">
        <v>3.4</v>
      </c>
      <c r="F27" s="168">
        <v>0.00885</v>
      </c>
      <c r="G27" s="169">
        <f>E27*F27</f>
        <v>0.03009</v>
      </c>
      <c r="I27" s="170"/>
      <c r="J27" s="171"/>
      <c r="K27" s="170"/>
    </row>
    <row r="28" spans="3:11" ht="12.75">
      <c r="C28" s="174" t="s">
        <v>118</v>
      </c>
      <c r="E28" s="167">
        <v>3.4</v>
      </c>
      <c r="G28" s="169"/>
      <c r="I28" s="170"/>
      <c r="K28" s="170"/>
    </row>
    <row r="29" spans="1:11" ht="12.75">
      <c r="A29" s="163">
        <v>6</v>
      </c>
      <c r="B29" s="164" t="s">
        <v>88</v>
      </c>
      <c r="C29" s="165" t="s">
        <v>119</v>
      </c>
      <c r="D29" s="166" t="s">
        <v>90</v>
      </c>
      <c r="E29" s="167">
        <v>2</v>
      </c>
      <c r="F29" s="168">
        <v>0</v>
      </c>
      <c r="G29" s="169">
        <f>E29*F29</f>
        <v>0</v>
      </c>
      <c r="I29" s="170"/>
      <c r="J29" s="171"/>
      <c r="K29" s="170"/>
    </row>
    <row r="30" spans="1:11" ht="12.75">
      <c r="A30" s="163">
        <v>7</v>
      </c>
      <c r="B30" s="164" t="s">
        <v>120</v>
      </c>
      <c r="C30" s="165" t="s">
        <v>121</v>
      </c>
      <c r="D30" s="166" t="s">
        <v>100</v>
      </c>
      <c r="E30" s="167">
        <v>501.653</v>
      </c>
      <c r="F30" s="168">
        <v>0.05258</v>
      </c>
      <c r="G30" s="169">
        <f>E30*F30</f>
        <v>26.376914740000004</v>
      </c>
      <c r="I30" s="170"/>
      <c r="J30" s="171"/>
      <c r="K30" s="170"/>
    </row>
    <row r="31" spans="3:11" ht="12.75">
      <c r="C31" s="174" t="s">
        <v>122</v>
      </c>
      <c r="E31" s="167">
        <v>501.653</v>
      </c>
      <c r="G31" s="169"/>
      <c r="I31" s="170"/>
      <c r="K31" s="170"/>
    </row>
    <row r="32" spans="1:11" ht="12.75">
      <c r="A32" s="163">
        <v>8</v>
      </c>
      <c r="B32" s="164" t="s">
        <v>123</v>
      </c>
      <c r="C32" s="165" t="s">
        <v>124</v>
      </c>
      <c r="D32" s="166" t="s">
        <v>100</v>
      </c>
      <c r="E32" s="167">
        <v>18</v>
      </c>
      <c r="F32" s="168">
        <v>0.05722</v>
      </c>
      <c r="G32" s="169">
        <f>E32*F32</f>
        <v>1.02996</v>
      </c>
      <c r="I32" s="170"/>
      <c r="J32" s="171"/>
      <c r="K32" s="170"/>
    </row>
    <row r="33" spans="3:11" ht="12.75">
      <c r="C33" s="174" t="s">
        <v>125</v>
      </c>
      <c r="E33" s="167">
        <v>71.648</v>
      </c>
      <c r="G33" s="169"/>
      <c r="I33" s="170"/>
      <c r="K33" s="170"/>
    </row>
    <row r="34" spans="1:11" ht="12.75">
      <c r="A34" s="163">
        <v>9</v>
      </c>
      <c r="B34" s="164" t="s">
        <v>126</v>
      </c>
      <c r="C34" s="165" t="s">
        <v>127</v>
      </c>
      <c r="D34" s="166" t="s">
        <v>128</v>
      </c>
      <c r="E34" s="167">
        <v>28</v>
      </c>
      <c r="F34" s="168">
        <v>0.0005</v>
      </c>
      <c r="G34" s="169">
        <f>E34*F34</f>
        <v>0.014</v>
      </c>
      <c r="I34" s="170"/>
      <c r="J34" s="171"/>
      <c r="K34" s="170"/>
    </row>
    <row r="35" spans="3:11" ht="12.75">
      <c r="C35" s="174" t="s">
        <v>129</v>
      </c>
      <c r="E35" s="167">
        <v>28</v>
      </c>
      <c r="G35" s="169"/>
      <c r="I35" s="170"/>
      <c r="K35" s="170"/>
    </row>
    <row r="36" spans="1:11" ht="12.75">
      <c r="A36" s="163">
        <v>10</v>
      </c>
      <c r="B36" s="164" t="s">
        <v>130</v>
      </c>
      <c r="C36" s="165" t="s">
        <v>131</v>
      </c>
      <c r="D36" s="166" t="s">
        <v>100</v>
      </c>
      <c r="E36" s="167">
        <v>0.56</v>
      </c>
      <c r="F36" s="168">
        <v>0.10704</v>
      </c>
      <c r="G36" s="169">
        <f>E36*F36</f>
        <v>0.05994240000000001</v>
      </c>
      <c r="I36" s="170"/>
      <c r="J36" s="171"/>
      <c r="K36" s="170"/>
    </row>
    <row r="37" spans="3:11" ht="12.75">
      <c r="C37" s="174" t="s">
        <v>132</v>
      </c>
      <c r="E37" s="167">
        <v>0.56</v>
      </c>
      <c r="G37" s="169"/>
      <c r="I37" s="170"/>
      <c r="K37" s="170"/>
    </row>
    <row r="38" spans="1:11" ht="12.75">
      <c r="A38" s="163">
        <v>11</v>
      </c>
      <c r="B38" s="164" t="s">
        <v>133</v>
      </c>
      <c r="C38" s="165" t="s">
        <v>134</v>
      </c>
      <c r="D38" s="166" t="s">
        <v>100</v>
      </c>
      <c r="E38" s="167">
        <v>169.64</v>
      </c>
      <c r="F38" s="168">
        <v>0.06002</v>
      </c>
      <c r="G38" s="169">
        <f>E38*F38</f>
        <v>10.181792799999998</v>
      </c>
      <c r="I38" s="170"/>
      <c r="J38" s="171"/>
      <c r="K38" s="170"/>
    </row>
    <row r="39" spans="3:11" ht="12.75">
      <c r="C39" s="174" t="s">
        <v>135</v>
      </c>
      <c r="E39" s="167">
        <v>55</v>
      </c>
      <c r="G39" s="169"/>
      <c r="I39" s="170"/>
      <c r="K39" s="170"/>
    </row>
    <row r="40" spans="3:11" ht="12.75">
      <c r="C40" s="174" t="s">
        <v>136</v>
      </c>
      <c r="E40" s="167">
        <v>84.69</v>
      </c>
      <c r="G40" s="169"/>
      <c r="I40" s="170"/>
      <c r="K40" s="170"/>
    </row>
    <row r="41" spans="3:11" ht="12.75">
      <c r="C41" s="174" t="s">
        <v>137</v>
      </c>
      <c r="E41" s="167">
        <v>27.91</v>
      </c>
      <c r="G41" s="169"/>
      <c r="I41" s="170"/>
      <c r="K41" s="170"/>
    </row>
    <row r="42" spans="3:11" ht="12.75">
      <c r="C42" s="174" t="s">
        <v>138</v>
      </c>
      <c r="E42" s="167">
        <v>2.04</v>
      </c>
      <c r="G42" s="169"/>
      <c r="I42" s="170"/>
      <c r="K42" s="170"/>
    </row>
    <row r="43" spans="1:11" ht="12.75">
      <c r="A43" s="163">
        <v>12</v>
      </c>
      <c r="B43" s="164" t="s">
        <v>88</v>
      </c>
      <c r="C43" s="165" t="s">
        <v>415</v>
      </c>
      <c r="D43" s="166" t="s">
        <v>140</v>
      </c>
      <c r="E43" s="167">
        <v>71.647</v>
      </c>
      <c r="F43" s="168">
        <v>0.003</v>
      </c>
      <c r="G43" s="169">
        <f>E43*F43</f>
        <v>0.21494100000000002</v>
      </c>
      <c r="I43" s="170"/>
      <c r="J43" s="171"/>
      <c r="K43" s="170"/>
    </row>
    <row r="44" spans="3:11" ht="12.75">
      <c r="C44" s="174" t="s">
        <v>141</v>
      </c>
      <c r="E44" s="167">
        <v>71.647</v>
      </c>
      <c r="G44" s="169"/>
      <c r="I44" s="170"/>
      <c r="K44" s="170"/>
    </row>
    <row r="45" spans="1:11" ht="12.75">
      <c r="A45" s="163">
        <v>13</v>
      </c>
      <c r="B45" s="164" t="s">
        <v>120</v>
      </c>
      <c r="C45" s="165" t="s">
        <v>121</v>
      </c>
      <c r="D45" s="166" t="s">
        <v>100</v>
      </c>
      <c r="E45" s="167">
        <v>61.74</v>
      </c>
      <c r="F45" s="168">
        <v>0.05258</v>
      </c>
      <c r="G45" s="169">
        <f>E45*F45</f>
        <v>3.2462892</v>
      </c>
      <c r="I45" s="170"/>
      <c r="J45" s="171"/>
      <c r="K45" s="170"/>
    </row>
    <row r="46" spans="3:11" ht="12.75">
      <c r="C46" s="174" t="s">
        <v>142</v>
      </c>
      <c r="E46" s="167">
        <v>26.16</v>
      </c>
      <c r="G46" s="169"/>
      <c r="I46" s="170"/>
      <c r="K46" s="170"/>
    </row>
    <row r="47" spans="3:11" ht="12.75">
      <c r="C47" s="174" t="s">
        <v>143</v>
      </c>
      <c r="E47" s="167">
        <v>35.58</v>
      </c>
      <c r="G47" s="169"/>
      <c r="I47" s="170"/>
      <c r="K47" s="170"/>
    </row>
    <row r="49" spans="2:3" ht="12.75">
      <c r="B49" s="162" t="s">
        <v>144</v>
      </c>
      <c r="C49" s="162" t="s">
        <v>145</v>
      </c>
    </row>
    <row r="51" spans="1:11" ht="12.75">
      <c r="A51" s="163">
        <v>1</v>
      </c>
      <c r="B51" s="164" t="s">
        <v>146</v>
      </c>
      <c r="C51" s="165" t="s">
        <v>147</v>
      </c>
      <c r="D51" s="166" t="s">
        <v>100</v>
      </c>
      <c r="E51" s="167">
        <v>17.68</v>
      </c>
      <c r="F51" s="168">
        <v>0.00088</v>
      </c>
      <c r="G51" s="169">
        <f>E51*F51</f>
        <v>0.0155584</v>
      </c>
      <c r="I51" s="170"/>
      <c r="J51" s="171"/>
      <c r="K51" s="170"/>
    </row>
    <row r="52" spans="3:11" ht="12.75">
      <c r="C52" s="174" t="s">
        <v>148</v>
      </c>
      <c r="E52" s="167">
        <v>17.68</v>
      </c>
      <c r="G52" s="169"/>
      <c r="I52" s="170"/>
      <c r="K52" s="170"/>
    </row>
    <row r="53" spans="1:11" ht="12.75">
      <c r="A53" s="163">
        <v>2</v>
      </c>
      <c r="B53" s="164" t="s">
        <v>149</v>
      </c>
      <c r="C53" s="165" t="s">
        <v>150</v>
      </c>
      <c r="D53" s="166" t="s">
        <v>100</v>
      </c>
      <c r="E53" s="167">
        <v>392.10525</v>
      </c>
      <c r="F53" s="168">
        <v>0</v>
      </c>
      <c r="G53" s="169">
        <f>E53*F53</f>
        <v>0</v>
      </c>
      <c r="I53" s="170"/>
      <c r="J53" s="171"/>
      <c r="K53" s="170"/>
    </row>
    <row r="54" spans="3:11" ht="12.75">
      <c r="C54" s="174" t="s">
        <v>151</v>
      </c>
      <c r="E54" s="167">
        <v>266.45</v>
      </c>
      <c r="G54" s="169"/>
      <c r="I54" s="170"/>
      <c r="K54" s="170"/>
    </row>
    <row r="55" spans="3:11" ht="12.75">
      <c r="C55" s="174" t="s">
        <v>152</v>
      </c>
      <c r="E55" s="167">
        <v>18.8615</v>
      </c>
      <c r="G55" s="169"/>
      <c r="I55" s="170"/>
      <c r="K55" s="170"/>
    </row>
    <row r="56" spans="3:11" ht="12.75">
      <c r="C56" s="174" t="s">
        <v>153</v>
      </c>
      <c r="E56" s="167">
        <v>45.09375</v>
      </c>
      <c r="G56" s="169"/>
      <c r="I56" s="170"/>
      <c r="K56" s="170"/>
    </row>
    <row r="57" spans="3:11" ht="12.75">
      <c r="C57" s="174" t="s">
        <v>154</v>
      </c>
      <c r="E57" s="167">
        <v>34.2</v>
      </c>
      <c r="G57" s="169"/>
      <c r="I57" s="170"/>
      <c r="K57" s="170"/>
    </row>
    <row r="58" spans="3:11" ht="12.75">
      <c r="C58" s="174" t="s">
        <v>155</v>
      </c>
      <c r="E58" s="167">
        <v>27.5</v>
      </c>
      <c r="G58" s="169"/>
      <c r="I58" s="170"/>
      <c r="K58" s="170"/>
    </row>
    <row r="59" spans="1:11" ht="12.75">
      <c r="A59" s="163">
        <v>3</v>
      </c>
      <c r="B59" s="164" t="s">
        <v>156</v>
      </c>
      <c r="C59" s="165" t="s">
        <v>157</v>
      </c>
      <c r="D59" s="166" t="s">
        <v>158</v>
      </c>
      <c r="E59" s="167">
        <v>3.15</v>
      </c>
      <c r="F59" s="168">
        <v>0</v>
      </c>
      <c r="G59" s="169">
        <f>E59*F59</f>
        <v>0</v>
      </c>
      <c r="I59" s="170"/>
      <c r="J59" s="171"/>
      <c r="K59" s="170"/>
    </row>
    <row r="60" spans="1:11" ht="12.75">
      <c r="A60" s="172" t="s">
        <v>101</v>
      </c>
      <c r="B60" s="173" t="s">
        <v>159</v>
      </c>
      <c r="C60" s="181" t="s">
        <v>431</v>
      </c>
      <c r="D60" s="166" t="s">
        <v>140</v>
      </c>
      <c r="E60" s="167">
        <v>9.1035</v>
      </c>
      <c r="F60" s="168">
        <v>0.0055</v>
      </c>
      <c r="G60" s="169">
        <f>E60*F60</f>
        <v>0.050069249999999996</v>
      </c>
      <c r="H60" s="171"/>
      <c r="I60" s="170"/>
      <c r="K60" s="170"/>
    </row>
    <row r="61" spans="1:11" ht="12.75">
      <c r="A61" s="172" t="s">
        <v>160</v>
      </c>
      <c r="B61" s="173" t="s">
        <v>161</v>
      </c>
      <c r="C61" s="181" t="s">
        <v>432</v>
      </c>
      <c r="D61" s="166" t="s">
        <v>100</v>
      </c>
      <c r="E61" s="167">
        <v>9.1035</v>
      </c>
      <c r="F61" s="168">
        <v>0.005</v>
      </c>
      <c r="G61" s="169">
        <f>E61*F61</f>
        <v>0.0455175</v>
      </c>
      <c r="H61" s="171"/>
      <c r="I61" s="170"/>
      <c r="K61" s="170"/>
    </row>
    <row r="62" spans="1:11" ht="12.75">
      <c r="A62" s="172" t="s">
        <v>162</v>
      </c>
      <c r="B62" s="173" t="s">
        <v>163</v>
      </c>
      <c r="C62" s="181" t="s">
        <v>433</v>
      </c>
      <c r="D62" s="166" t="s">
        <v>100</v>
      </c>
      <c r="E62" s="167">
        <v>396.60915</v>
      </c>
      <c r="F62" s="168">
        <v>6E-05</v>
      </c>
      <c r="G62" s="169">
        <f>E62*F62</f>
        <v>0.023796549</v>
      </c>
      <c r="H62" s="171"/>
      <c r="I62" s="170"/>
      <c r="K62" s="170"/>
    </row>
    <row r="63" spans="1:11" ht="12.75">
      <c r="A63" s="172" t="s">
        <v>164</v>
      </c>
      <c r="B63" s="173" t="s">
        <v>165</v>
      </c>
      <c r="C63" s="181" t="s">
        <v>434</v>
      </c>
      <c r="D63" s="166" t="s">
        <v>100</v>
      </c>
      <c r="E63" s="167">
        <v>62.32934</v>
      </c>
      <c r="F63" s="168">
        <v>0.0011</v>
      </c>
      <c r="G63" s="169">
        <f>E63*F63</f>
        <v>0.068562274</v>
      </c>
      <c r="H63" s="171"/>
      <c r="I63" s="170"/>
      <c r="K63" s="170"/>
    </row>
    <row r="65" spans="2:3" ht="12.75">
      <c r="B65" s="162" t="s">
        <v>166</v>
      </c>
      <c r="C65" s="162" t="s">
        <v>167</v>
      </c>
    </row>
    <row r="67" spans="1:11" ht="12.75">
      <c r="A67" s="163">
        <v>1</v>
      </c>
      <c r="B67" s="164" t="s">
        <v>168</v>
      </c>
      <c r="C67" s="165" t="s">
        <v>169</v>
      </c>
      <c r="D67" s="166" t="s">
        <v>100</v>
      </c>
      <c r="E67" s="167">
        <v>266.45</v>
      </c>
      <c r="F67" s="168">
        <v>0</v>
      </c>
      <c r="G67" s="169">
        <f>E67*F67</f>
        <v>0</v>
      </c>
      <c r="I67" s="170"/>
      <c r="J67" s="171"/>
      <c r="K67" s="170"/>
    </row>
    <row r="68" spans="3:11" ht="12.75">
      <c r="C68" s="174" t="s">
        <v>151</v>
      </c>
      <c r="E68" s="167">
        <v>266.45</v>
      </c>
      <c r="G68" s="169"/>
      <c r="I68" s="170"/>
      <c r="K68" s="170"/>
    </row>
    <row r="69" spans="1:11" ht="12.75">
      <c r="A69" s="163">
        <v>2</v>
      </c>
      <c r="B69" s="164" t="s">
        <v>170</v>
      </c>
      <c r="C69" s="165" t="s">
        <v>171</v>
      </c>
      <c r="D69" s="166" t="s">
        <v>100</v>
      </c>
      <c r="E69" s="167">
        <v>142.14</v>
      </c>
      <c r="F69" s="168">
        <v>0</v>
      </c>
      <c r="G69" s="169">
        <f>E69*F69</f>
        <v>0</v>
      </c>
      <c r="I69" s="170"/>
      <c r="J69" s="171"/>
      <c r="K69" s="170"/>
    </row>
    <row r="70" spans="3:11" ht="12.75">
      <c r="C70" s="174" t="s">
        <v>172</v>
      </c>
      <c r="E70" s="167">
        <v>27.5</v>
      </c>
      <c r="G70" s="169"/>
      <c r="I70" s="170"/>
      <c r="K70" s="170"/>
    </row>
    <row r="71" spans="3:11" ht="12.75">
      <c r="C71" s="174" t="s">
        <v>136</v>
      </c>
      <c r="E71" s="167">
        <v>84.69</v>
      </c>
      <c r="G71" s="169"/>
      <c r="I71" s="170"/>
      <c r="K71" s="170"/>
    </row>
    <row r="72" spans="3:11" ht="12.75">
      <c r="C72" s="174" t="s">
        <v>137</v>
      </c>
      <c r="E72" s="167">
        <v>27.91</v>
      </c>
      <c r="G72" s="169"/>
      <c r="I72" s="170"/>
      <c r="K72" s="170"/>
    </row>
    <row r="73" spans="3:11" ht="12.75">
      <c r="C73" s="174" t="s">
        <v>138</v>
      </c>
      <c r="E73" s="167">
        <v>2.04</v>
      </c>
      <c r="G73" s="169"/>
      <c r="I73" s="170"/>
      <c r="K73" s="170"/>
    </row>
    <row r="74" spans="1:11" ht="12.75">
      <c r="A74" s="163">
        <v>3</v>
      </c>
      <c r="B74" s="164" t="s">
        <v>173</v>
      </c>
      <c r="C74" s="165" t="s">
        <v>174</v>
      </c>
      <c r="D74" s="166" t="s">
        <v>100</v>
      </c>
      <c r="E74" s="167">
        <v>98.15525</v>
      </c>
      <c r="F74" s="168">
        <v>0</v>
      </c>
      <c r="G74" s="169">
        <f>E74*F74</f>
        <v>0</v>
      </c>
      <c r="I74" s="170"/>
      <c r="J74" s="171"/>
      <c r="K74" s="170"/>
    </row>
    <row r="75" spans="3:11" ht="12.75">
      <c r="C75" s="174" t="s">
        <v>152</v>
      </c>
      <c r="E75" s="167">
        <v>18.8615</v>
      </c>
      <c r="G75" s="169"/>
      <c r="I75" s="170"/>
      <c r="K75" s="170"/>
    </row>
    <row r="76" spans="3:11" ht="12.75">
      <c r="C76" s="174" t="s">
        <v>153</v>
      </c>
      <c r="E76" s="167">
        <v>45.09375</v>
      </c>
      <c r="G76" s="169"/>
      <c r="I76" s="170"/>
      <c r="K76" s="170"/>
    </row>
    <row r="77" spans="3:11" ht="12.75">
      <c r="C77" s="174" t="s">
        <v>154</v>
      </c>
      <c r="E77" s="167">
        <v>34.2</v>
      </c>
      <c r="G77" s="169"/>
      <c r="I77" s="170"/>
      <c r="K77" s="170"/>
    </row>
    <row r="78" spans="1:11" ht="12.75">
      <c r="A78" s="163">
        <v>4</v>
      </c>
      <c r="B78" s="164" t="s">
        <v>175</v>
      </c>
      <c r="C78" s="165" t="s">
        <v>176</v>
      </c>
      <c r="D78" s="166" t="s">
        <v>100</v>
      </c>
      <c r="E78" s="167">
        <v>204.215</v>
      </c>
      <c r="F78" s="168">
        <v>0</v>
      </c>
      <c r="G78" s="169">
        <f>E78*F78</f>
        <v>0</v>
      </c>
      <c r="I78" s="170"/>
      <c r="J78" s="171"/>
      <c r="K78" s="170"/>
    </row>
    <row r="79" spans="3:11" ht="12.75">
      <c r="C79" s="174" t="s">
        <v>177</v>
      </c>
      <c r="E79" s="167">
        <v>8.1</v>
      </c>
      <c r="G79" s="169"/>
      <c r="I79" s="170"/>
      <c r="K79" s="170"/>
    </row>
    <row r="80" spans="3:11" ht="12.75">
      <c r="C80" s="174" t="s">
        <v>178</v>
      </c>
      <c r="E80" s="167">
        <v>196.115</v>
      </c>
      <c r="G80" s="169"/>
      <c r="I80" s="170"/>
      <c r="K80" s="170"/>
    </row>
    <row r="81" spans="1:11" ht="12.75">
      <c r="A81" s="163">
        <v>5</v>
      </c>
      <c r="B81" s="164" t="s">
        <v>88</v>
      </c>
      <c r="C81" s="165" t="s">
        <v>179</v>
      </c>
      <c r="D81" s="166" t="s">
        <v>180</v>
      </c>
      <c r="E81" s="167">
        <v>3</v>
      </c>
      <c r="F81" s="168">
        <v>0</v>
      </c>
      <c r="G81" s="169">
        <f>E81*F81</f>
        <v>0</v>
      </c>
      <c r="I81" s="170"/>
      <c r="J81" s="171"/>
      <c r="K81" s="170"/>
    </row>
    <row r="82" spans="1:11" ht="12.75">
      <c r="A82" s="163">
        <v>6</v>
      </c>
      <c r="B82" s="164" t="s">
        <v>88</v>
      </c>
      <c r="C82" s="165" t="s">
        <v>181</v>
      </c>
      <c r="D82" s="166" t="s">
        <v>140</v>
      </c>
      <c r="E82" s="167">
        <v>501.653</v>
      </c>
      <c r="F82" s="168">
        <v>0</v>
      </c>
      <c r="G82" s="169">
        <f>E82*F82</f>
        <v>0</v>
      </c>
      <c r="I82" s="170"/>
      <c r="J82" s="171"/>
      <c r="K82" s="170"/>
    </row>
    <row r="83" spans="3:11" ht="12.75">
      <c r="C83" s="174" t="s">
        <v>182</v>
      </c>
      <c r="E83" s="167">
        <v>185.67</v>
      </c>
      <c r="G83" s="169"/>
      <c r="I83" s="170"/>
      <c r="K83" s="170"/>
    </row>
    <row r="84" spans="3:11" ht="12.75">
      <c r="C84" s="174" t="s">
        <v>183</v>
      </c>
      <c r="E84" s="167">
        <v>-33.155</v>
      </c>
      <c r="G84" s="169"/>
      <c r="I84" s="170"/>
      <c r="K84" s="170"/>
    </row>
    <row r="85" spans="3:11" ht="12.75">
      <c r="C85" s="174" t="s">
        <v>184</v>
      </c>
      <c r="E85" s="167">
        <v>133.95</v>
      </c>
      <c r="G85" s="169"/>
      <c r="I85" s="170"/>
      <c r="K85" s="170"/>
    </row>
    <row r="86" spans="3:11" ht="12.75">
      <c r="C86" s="174" t="s">
        <v>185</v>
      </c>
      <c r="E86" s="167">
        <v>-14.84</v>
      </c>
      <c r="G86" s="169"/>
      <c r="I86" s="170"/>
      <c r="K86" s="170"/>
    </row>
    <row r="87" spans="3:11" ht="12.75">
      <c r="C87" s="174" t="s">
        <v>186</v>
      </c>
      <c r="E87" s="167">
        <v>142.88</v>
      </c>
      <c r="G87" s="169"/>
      <c r="I87" s="170"/>
      <c r="K87" s="170"/>
    </row>
    <row r="88" spans="3:11" ht="12.75">
      <c r="C88" s="174" t="s">
        <v>187</v>
      </c>
      <c r="E88" s="167">
        <v>-32.045</v>
      </c>
      <c r="G88" s="169"/>
      <c r="I88" s="170"/>
      <c r="K88" s="170"/>
    </row>
    <row r="89" spans="3:11" ht="12.75">
      <c r="C89" s="174" t="s">
        <v>188</v>
      </c>
      <c r="E89" s="167">
        <v>132.643</v>
      </c>
      <c r="G89" s="169"/>
      <c r="I89" s="170"/>
      <c r="K89" s="170"/>
    </row>
    <row r="90" spans="3:11" ht="12.75">
      <c r="C90" s="174" t="s">
        <v>189</v>
      </c>
      <c r="E90" s="167">
        <v>-13.45</v>
      </c>
      <c r="G90" s="169"/>
      <c r="I90" s="170"/>
      <c r="K90" s="170"/>
    </row>
    <row r="91" spans="1:11" ht="12.75">
      <c r="A91" s="163">
        <v>7</v>
      </c>
      <c r="B91" s="164" t="s">
        <v>88</v>
      </c>
      <c r="C91" s="165" t="s">
        <v>190</v>
      </c>
      <c r="D91" s="166" t="s">
        <v>140</v>
      </c>
      <c r="E91" s="167">
        <v>71.6475</v>
      </c>
      <c r="F91" s="168">
        <v>0</v>
      </c>
      <c r="G91" s="169">
        <f>E91*F91</f>
        <v>0</v>
      </c>
      <c r="I91" s="170"/>
      <c r="J91" s="171"/>
      <c r="K91" s="170"/>
    </row>
    <row r="92" spans="3:11" ht="12.75">
      <c r="C92" s="174" t="s">
        <v>191</v>
      </c>
      <c r="E92" s="167">
        <v>14.82</v>
      </c>
      <c r="G92" s="169"/>
      <c r="I92" s="170"/>
      <c r="K92" s="170"/>
    </row>
    <row r="93" spans="3:11" ht="12.75">
      <c r="C93" s="174" t="s">
        <v>192</v>
      </c>
      <c r="E93" s="167">
        <v>16.2</v>
      </c>
      <c r="G93" s="169"/>
      <c r="I93" s="170"/>
      <c r="K93" s="170"/>
    </row>
    <row r="94" spans="3:11" ht="12.75">
      <c r="C94" s="174" t="s">
        <v>193</v>
      </c>
      <c r="E94" s="167">
        <v>41.8</v>
      </c>
      <c r="G94" s="169"/>
      <c r="I94" s="170"/>
      <c r="K94" s="170"/>
    </row>
    <row r="95" spans="3:11" ht="12.75">
      <c r="C95" s="174" t="s">
        <v>194</v>
      </c>
      <c r="E95" s="167">
        <v>-5.2725</v>
      </c>
      <c r="G95" s="169"/>
      <c r="I95" s="170"/>
      <c r="K95" s="170"/>
    </row>
    <row r="96" spans="3:11" ht="12.75">
      <c r="C96" s="174" t="s">
        <v>195</v>
      </c>
      <c r="E96" s="167">
        <v>4.1</v>
      </c>
      <c r="G96" s="169"/>
      <c r="I96" s="170"/>
      <c r="K96" s="170"/>
    </row>
    <row r="97" spans="1:11" ht="12.75">
      <c r="A97" s="163">
        <v>8</v>
      </c>
      <c r="B97" s="164" t="s">
        <v>88</v>
      </c>
      <c r="C97" s="165" t="s">
        <v>196</v>
      </c>
      <c r="D97" s="166" t="s">
        <v>140</v>
      </c>
      <c r="E97" s="167">
        <v>26.16</v>
      </c>
      <c r="F97" s="168">
        <v>0</v>
      </c>
      <c r="G97" s="169">
        <f>E97*F97</f>
        <v>0</v>
      </c>
      <c r="I97" s="170"/>
      <c r="J97" s="171"/>
      <c r="K97" s="170"/>
    </row>
    <row r="98" spans="3:11" ht="12.75">
      <c r="C98" s="174" t="s">
        <v>197</v>
      </c>
      <c r="E98" s="167">
        <v>2.88</v>
      </c>
      <c r="G98" s="169"/>
      <c r="I98" s="170"/>
      <c r="K98" s="170"/>
    </row>
    <row r="99" spans="3:11" ht="12.75">
      <c r="C99" s="174" t="s">
        <v>198</v>
      </c>
      <c r="E99" s="167">
        <v>0.4575</v>
      </c>
      <c r="G99" s="169"/>
      <c r="I99" s="170"/>
      <c r="K99" s="170"/>
    </row>
    <row r="100" spans="3:11" ht="12.75">
      <c r="C100" s="174" t="s">
        <v>199</v>
      </c>
      <c r="E100" s="167">
        <v>1.89</v>
      </c>
      <c r="G100" s="169"/>
      <c r="I100" s="170"/>
      <c r="K100" s="170"/>
    </row>
    <row r="101" spans="3:11" ht="12.75">
      <c r="C101" s="174" t="s">
        <v>200</v>
      </c>
      <c r="E101" s="167">
        <v>2.385</v>
      </c>
      <c r="G101" s="169"/>
      <c r="I101" s="170"/>
      <c r="K101" s="170"/>
    </row>
    <row r="102" spans="3:11" ht="12.75">
      <c r="C102" s="174" t="s">
        <v>201</v>
      </c>
      <c r="E102" s="167">
        <v>0.66</v>
      </c>
      <c r="G102" s="169"/>
      <c r="I102" s="170"/>
      <c r="K102" s="170"/>
    </row>
    <row r="103" spans="3:11" ht="12.75">
      <c r="C103" s="174" t="s">
        <v>202</v>
      </c>
      <c r="E103" s="167">
        <v>2.385</v>
      </c>
      <c r="G103" s="169"/>
      <c r="I103" s="170"/>
      <c r="K103" s="170"/>
    </row>
    <row r="104" spans="3:11" ht="12.75">
      <c r="C104" s="174" t="s">
        <v>203</v>
      </c>
      <c r="E104" s="167">
        <v>0.75</v>
      </c>
      <c r="G104" s="169"/>
      <c r="I104" s="170"/>
      <c r="K104" s="170"/>
    </row>
    <row r="105" spans="3:11" ht="12.75">
      <c r="C105" s="174" t="s">
        <v>204</v>
      </c>
      <c r="E105" s="167">
        <v>0.495</v>
      </c>
      <c r="G105" s="169"/>
      <c r="I105" s="170"/>
      <c r="K105" s="170"/>
    </row>
    <row r="106" spans="3:11" ht="12.75">
      <c r="C106" s="174" t="s">
        <v>205</v>
      </c>
      <c r="E106" s="167">
        <v>0.69</v>
      </c>
      <c r="G106" s="169"/>
      <c r="I106" s="170"/>
      <c r="K106" s="170"/>
    </row>
    <row r="107" spans="3:11" ht="12.75">
      <c r="C107" s="174" t="s">
        <v>206</v>
      </c>
      <c r="E107" s="167">
        <v>0.69</v>
      </c>
      <c r="G107" s="169"/>
      <c r="I107" s="170"/>
      <c r="K107" s="170"/>
    </row>
    <row r="108" spans="3:11" ht="12.75">
      <c r="C108" s="174" t="s">
        <v>207</v>
      </c>
      <c r="E108" s="167">
        <v>0.24</v>
      </c>
      <c r="G108" s="169"/>
      <c r="I108" s="170"/>
      <c r="K108" s="170"/>
    </row>
    <row r="109" spans="3:11" ht="12.75">
      <c r="C109" s="174" t="s">
        <v>208</v>
      </c>
      <c r="E109" s="167">
        <v>3.21</v>
      </c>
      <c r="G109" s="169"/>
      <c r="I109" s="170"/>
      <c r="K109" s="170"/>
    </row>
    <row r="110" spans="3:11" ht="12.75">
      <c r="C110" s="174" t="s">
        <v>201</v>
      </c>
      <c r="E110" s="167">
        <v>0.66</v>
      </c>
      <c r="G110" s="169"/>
      <c r="I110" s="170"/>
      <c r="K110" s="170"/>
    </row>
    <row r="111" spans="3:11" ht="12.75">
      <c r="C111" s="174" t="s">
        <v>209</v>
      </c>
      <c r="E111" s="167">
        <v>0.6525</v>
      </c>
      <c r="G111" s="169"/>
      <c r="I111" s="170"/>
      <c r="K111" s="170"/>
    </row>
    <row r="112" spans="3:11" ht="12.75">
      <c r="C112" s="174" t="s">
        <v>210</v>
      </c>
      <c r="E112" s="167">
        <v>0.6</v>
      </c>
      <c r="G112" s="169"/>
      <c r="I112" s="170"/>
      <c r="K112" s="170"/>
    </row>
    <row r="113" spans="3:11" ht="12.75">
      <c r="C113" s="174" t="s">
        <v>211</v>
      </c>
      <c r="E113" s="167">
        <v>2.31</v>
      </c>
      <c r="G113" s="169"/>
      <c r="I113" s="170"/>
      <c r="K113" s="170"/>
    </row>
    <row r="114" spans="3:11" ht="12.75">
      <c r="C114" s="174" t="s">
        <v>212</v>
      </c>
      <c r="E114" s="167">
        <v>0.96</v>
      </c>
      <c r="G114" s="169"/>
      <c r="I114" s="170"/>
      <c r="K114" s="170"/>
    </row>
    <row r="115" spans="3:11" ht="12.75">
      <c r="C115" s="174" t="s">
        <v>213</v>
      </c>
      <c r="E115" s="167">
        <v>0.465</v>
      </c>
      <c r="G115" s="169"/>
      <c r="I115" s="170"/>
      <c r="K115" s="170"/>
    </row>
    <row r="116" spans="3:11" ht="12.75">
      <c r="C116" s="174" t="s">
        <v>214</v>
      </c>
      <c r="E116" s="167">
        <v>0.72</v>
      </c>
      <c r="G116" s="169"/>
      <c r="I116" s="170"/>
      <c r="K116" s="170"/>
    </row>
    <row r="117" spans="3:11" ht="12.75">
      <c r="C117" s="174" t="s">
        <v>215</v>
      </c>
      <c r="E117" s="167">
        <v>1.26</v>
      </c>
      <c r="G117" s="169"/>
      <c r="I117" s="170"/>
      <c r="K117" s="170"/>
    </row>
    <row r="118" spans="3:11" ht="12.75">
      <c r="C118" s="174" t="s">
        <v>216</v>
      </c>
      <c r="E118" s="167">
        <v>1.8</v>
      </c>
      <c r="G118" s="169"/>
      <c r="I118" s="170"/>
      <c r="K118" s="170"/>
    </row>
    <row r="119" spans="1:11" ht="12.75">
      <c r="A119" s="163">
        <v>9</v>
      </c>
      <c r="B119" s="164" t="s">
        <v>88</v>
      </c>
      <c r="C119" s="165" t="s">
        <v>217</v>
      </c>
      <c r="D119" s="166" t="s">
        <v>140</v>
      </c>
      <c r="E119" s="167">
        <v>35.58</v>
      </c>
      <c r="F119" s="168">
        <v>0</v>
      </c>
      <c r="G119" s="169">
        <f>E119*F119</f>
        <v>0</v>
      </c>
      <c r="I119" s="170"/>
      <c r="J119" s="171"/>
      <c r="K119" s="170"/>
    </row>
    <row r="120" spans="3:11" ht="12.75">
      <c r="C120" s="174" t="s">
        <v>218</v>
      </c>
      <c r="E120" s="167">
        <v>35.58</v>
      </c>
      <c r="G120" s="169"/>
      <c r="I120" s="170"/>
      <c r="K120" s="170"/>
    </row>
    <row r="121" spans="1:11" ht="12.75">
      <c r="A121" s="163">
        <v>10</v>
      </c>
      <c r="B121" s="164" t="s">
        <v>219</v>
      </c>
      <c r="C121" s="165" t="s">
        <v>220</v>
      </c>
      <c r="D121" s="166" t="s">
        <v>158</v>
      </c>
      <c r="E121" s="167">
        <v>1.95</v>
      </c>
      <c r="F121" s="168">
        <v>0</v>
      </c>
      <c r="G121" s="169">
        <f aca="true" t="shared" si="0" ref="G121:G130">E121*F121</f>
        <v>0</v>
      </c>
      <c r="I121" s="170"/>
      <c r="J121" s="171"/>
      <c r="K121" s="170"/>
    </row>
    <row r="122" spans="1:11" ht="12.75">
      <c r="A122" s="172" t="s">
        <v>101</v>
      </c>
      <c r="B122" s="173" t="s">
        <v>221</v>
      </c>
      <c r="C122" s="165" t="s">
        <v>222</v>
      </c>
      <c r="D122" s="166" t="s">
        <v>100</v>
      </c>
      <c r="E122" s="167">
        <v>269.16779</v>
      </c>
      <c r="F122" s="168">
        <v>0.0034</v>
      </c>
      <c r="G122" s="169">
        <f t="shared" si="0"/>
        <v>0.9151704860000001</v>
      </c>
      <c r="H122" s="171"/>
      <c r="I122" s="170"/>
      <c r="K122" s="170"/>
    </row>
    <row r="123" spans="1:11" ht="12.75">
      <c r="A123" s="172" t="s">
        <v>162</v>
      </c>
      <c r="B123" s="173" t="s">
        <v>223</v>
      </c>
      <c r="C123" s="181" t="s">
        <v>435</v>
      </c>
      <c r="D123" s="166" t="s">
        <v>140</v>
      </c>
      <c r="E123" s="167">
        <v>50.51</v>
      </c>
      <c r="F123" s="168">
        <v>0.00763</v>
      </c>
      <c r="G123" s="169">
        <f t="shared" si="0"/>
        <v>0.3853913</v>
      </c>
      <c r="H123" s="171"/>
      <c r="I123" s="170"/>
      <c r="K123" s="170"/>
    </row>
    <row r="124" spans="1:11" ht="12.75">
      <c r="A124" s="172" t="s">
        <v>164</v>
      </c>
      <c r="B124" s="173" t="s">
        <v>224</v>
      </c>
      <c r="C124" s="165" t="s">
        <v>225</v>
      </c>
      <c r="D124" s="166" t="s">
        <v>100</v>
      </c>
      <c r="E124" s="167">
        <v>60.612</v>
      </c>
      <c r="F124" s="168">
        <v>0.0012</v>
      </c>
      <c r="G124" s="169">
        <f t="shared" si="0"/>
        <v>0.07273439999999999</v>
      </c>
      <c r="H124" s="171"/>
      <c r="I124" s="170"/>
      <c r="K124" s="170"/>
    </row>
    <row r="125" spans="1:11" ht="12.75">
      <c r="A125" s="172" t="s">
        <v>226</v>
      </c>
      <c r="B125" s="173" t="s">
        <v>227</v>
      </c>
      <c r="C125" s="165" t="s">
        <v>228</v>
      </c>
      <c r="D125" s="166" t="s">
        <v>100</v>
      </c>
      <c r="E125" s="167">
        <v>171.734</v>
      </c>
      <c r="F125" s="168">
        <v>0.0015</v>
      </c>
      <c r="G125" s="169">
        <f t="shared" si="0"/>
        <v>0.257601</v>
      </c>
      <c r="H125" s="171"/>
      <c r="I125" s="170"/>
      <c r="K125" s="170"/>
    </row>
    <row r="126" spans="1:11" ht="12.75">
      <c r="A126" s="172" t="s">
        <v>229</v>
      </c>
      <c r="B126" s="173" t="s">
        <v>230</v>
      </c>
      <c r="C126" s="165" t="s">
        <v>231</v>
      </c>
      <c r="D126" s="166" t="s">
        <v>100</v>
      </c>
      <c r="E126" s="167">
        <v>129.3056</v>
      </c>
      <c r="F126" s="168">
        <v>0.0025</v>
      </c>
      <c r="G126" s="169">
        <f t="shared" si="0"/>
        <v>0.323264</v>
      </c>
      <c r="H126" s="171"/>
      <c r="I126" s="170"/>
      <c r="K126" s="170"/>
    </row>
    <row r="127" spans="1:11" ht="12.75">
      <c r="A127" s="172" t="s">
        <v>232</v>
      </c>
      <c r="B127" s="173" t="s">
        <v>233</v>
      </c>
      <c r="C127" s="181" t="s">
        <v>436</v>
      </c>
      <c r="D127" s="166" t="s">
        <v>100</v>
      </c>
      <c r="E127" s="167">
        <v>35.357</v>
      </c>
      <c r="F127" s="168">
        <v>0.005</v>
      </c>
      <c r="G127" s="169">
        <f t="shared" si="0"/>
        <v>0.176785</v>
      </c>
      <c r="H127" s="171"/>
      <c r="I127" s="170"/>
      <c r="K127" s="170"/>
    </row>
    <row r="128" spans="1:11" ht="12.75">
      <c r="A128" s="172" t="s">
        <v>234</v>
      </c>
      <c r="B128" s="173" t="s">
        <v>235</v>
      </c>
      <c r="C128" s="181" t="s">
        <v>437</v>
      </c>
      <c r="D128" s="166" t="s">
        <v>100</v>
      </c>
      <c r="E128" s="167">
        <v>35.357</v>
      </c>
      <c r="F128" s="168">
        <v>0.007</v>
      </c>
      <c r="G128" s="169">
        <f t="shared" si="0"/>
        <v>0.247499</v>
      </c>
      <c r="H128" s="171"/>
      <c r="I128" s="170"/>
      <c r="K128" s="170"/>
    </row>
    <row r="129" spans="1:11" ht="12.75">
      <c r="A129" s="172" t="s">
        <v>236</v>
      </c>
      <c r="B129" s="173" t="s">
        <v>230</v>
      </c>
      <c r="C129" s="165" t="s">
        <v>231</v>
      </c>
      <c r="D129" s="166" t="s">
        <v>100</v>
      </c>
      <c r="E129" s="167">
        <v>16.36524</v>
      </c>
      <c r="F129" s="168">
        <v>0.0025</v>
      </c>
      <c r="G129" s="169">
        <f t="shared" si="0"/>
        <v>0.0409131</v>
      </c>
      <c r="H129" s="171"/>
      <c r="I129" s="170"/>
      <c r="K129" s="170"/>
    </row>
    <row r="130" spans="1:11" ht="12.75">
      <c r="A130" s="172" t="s">
        <v>237</v>
      </c>
      <c r="B130" s="173" t="s">
        <v>230</v>
      </c>
      <c r="C130" s="165" t="s">
        <v>231</v>
      </c>
      <c r="D130" s="166" t="s">
        <v>100</v>
      </c>
      <c r="E130" s="167">
        <v>396.30146</v>
      </c>
      <c r="F130" s="168">
        <v>0.0025</v>
      </c>
      <c r="G130" s="169">
        <f t="shared" si="0"/>
        <v>0.99075365</v>
      </c>
      <c r="H130" s="171"/>
      <c r="I130" s="170"/>
      <c r="K130" s="170"/>
    </row>
    <row r="132" spans="2:3" ht="12.75">
      <c r="B132" s="162" t="s">
        <v>238</v>
      </c>
      <c r="C132" s="162" t="s">
        <v>239</v>
      </c>
    </row>
    <row r="134" spans="1:11" ht="12.75">
      <c r="A134" s="163">
        <v>1</v>
      </c>
      <c r="B134" s="164" t="s">
        <v>240</v>
      </c>
      <c r="C134" s="165" t="s">
        <v>241</v>
      </c>
      <c r="D134" s="166" t="s">
        <v>128</v>
      </c>
      <c r="E134" s="167">
        <v>22.4</v>
      </c>
      <c r="F134" s="168">
        <v>0.00017</v>
      </c>
      <c r="G134" s="169">
        <f>E134*F134</f>
        <v>0.003808</v>
      </c>
      <c r="I134" s="170"/>
      <c r="J134" s="171"/>
      <c r="K134" s="170"/>
    </row>
    <row r="135" spans="3:11" ht="12.75">
      <c r="C135" s="174" t="s">
        <v>242</v>
      </c>
      <c r="E135" s="167">
        <v>22.4</v>
      </c>
      <c r="G135" s="169"/>
      <c r="I135" s="170"/>
      <c r="K135" s="170"/>
    </row>
    <row r="136" spans="1:11" ht="12.75">
      <c r="A136" s="163">
        <v>2</v>
      </c>
      <c r="B136" s="164" t="s">
        <v>243</v>
      </c>
      <c r="C136" s="165" t="s">
        <v>244</v>
      </c>
      <c r="D136" s="166" t="s">
        <v>100</v>
      </c>
      <c r="E136" s="167">
        <v>43.6</v>
      </c>
      <c r="F136" s="168">
        <v>0</v>
      </c>
      <c r="G136" s="169">
        <f>E136*F136</f>
        <v>0</v>
      </c>
      <c r="I136" s="170"/>
      <c r="J136" s="171"/>
      <c r="K136" s="170"/>
    </row>
    <row r="137" spans="3:11" ht="12.75">
      <c r="C137" s="174" t="s">
        <v>245</v>
      </c>
      <c r="E137" s="167">
        <v>43.6</v>
      </c>
      <c r="G137" s="169"/>
      <c r="I137" s="170"/>
      <c r="K137" s="170"/>
    </row>
    <row r="138" spans="1:11" ht="12.75">
      <c r="A138" s="163">
        <v>3</v>
      </c>
      <c r="B138" s="164" t="s">
        <v>246</v>
      </c>
      <c r="C138" s="165" t="s">
        <v>247</v>
      </c>
      <c r="D138" s="166" t="s">
        <v>128</v>
      </c>
      <c r="E138" s="167">
        <v>22.4</v>
      </c>
      <c r="F138" s="168">
        <v>0.00017</v>
      </c>
      <c r="G138" s="169">
        <f>E138*F138</f>
        <v>0.003808</v>
      </c>
      <c r="I138" s="170"/>
      <c r="J138" s="171"/>
      <c r="K138" s="170"/>
    </row>
    <row r="139" spans="3:11" ht="12.75">
      <c r="C139" s="174" t="s">
        <v>242</v>
      </c>
      <c r="E139" s="167">
        <v>22.4</v>
      </c>
      <c r="G139" s="169"/>
      <c r="I139" s="170"/>
      <c r="K139" s="170"/>
    </row>
    <row r="140" spans="1:11" ht="12.75">
      <c r="A140" s="163">
        <v>4</v>
      </c>
      <c r="B140" s="164" t="s">
        <v>88</v>
      </c>
      <c r="C140" s="165" t="s">
        <v>248</v>
      </c>
      <c r="D140" s="166" t="s">
        <v>249</v>
      </c>
      <c r="E140" s="167">
        <v>0.2</v>
      </c>
      <c r="F140" s="168">
        <v>0</v>
      </c>
      <c r="G140" s="169">
        <f>E140*F140</f>
        <v>0</v>
      </c>
      <c r="I140" s="170"/>
      <c r="J140" s="171"/>
      <c r="K140" s="170"/>
    </row>
    <row r="141" spans="1:11" ht="12.75">
      <c r="A141" s="163">
        <v>5</v>
      </c>
      <c r="B141" s="164" t="s">
        <v>250</v>
      </c>
      <c r="C141" s="165" t="s">
        <v>251</v>
      </c>
      <c r="D141" s="166" t="s">
        <v>252</v>
      </c>
      <c r="E141" s="167">
        <v>0.2</v>
      </c>
      <c r="F141" s="168">
        <v>0.00281</v>
      </c>
      <c r="G141" s="169">
        <f>E141*F141</f>
        <v>0.000562</v>
      </c>
      <c r="I141" s="170"/>
      <c r="J141" s="171"/>
      <c r="K141" s="170"/>
    </row>
    <row r="142" spans="1:11" ht="12.75">
      <c r="A142" s="163">
        <v>6</v>
      </c>
      <c r="B142" s="164" t="s">
        <v>253</v>
      </c>
      <c r="C142" s="165" t="s">
        <v>254</v>
      </c>
      <c r="D142" s="166" t="s">
        <v>158</v>
      </c>
      <c r="E142" s="167">
        <v>5.58</v>
      </c>
      <c r="F142" s="168">
        <v>0</v>
      </c>
      <c r="G142" s="169">
        <f>E142*F142</f>
        <v>0</v>
      </c>
      <c r="I142" s="170"/>
      <c r="J142" s="171"/>
      <c r="K142" s="170"/>
    </row>
    <row r="144" spans="2:3" ht="12.75">
      <c r="B144" s="162" t="s">
        <v>255</v>
      </c>
      <c r="C144" s="162" t="s">
        <v>256</v>
      </c>
    </row>
    <row r="146" spans="1:11" ht="12.75">
      <c r="A146" s="163">
        <v>1</v>
      </c>
      <c r="B146" s="164" t="s">
        <v>257</v>
      </c>
      <c r="C146" s="165" t="s">
        <v>442</v>
      </c>
      <c r="D146" s="166" t="s">
        <v>128</v>
      </c>
      <c r="E146" s="167">
        <v>112.2</v>
      </c>
      <c r="F146" s="168">
        <v>0.00202</v>
      </c>
      <c r="G146" s="169">
        <f>E146*F146</f>
        <v>0.226644</v>
      </c>
      <c r="I146" s="170"/>
      <c r="J146" s="171"/>
      <c r="K146" s="170"/>
    </row>
    <row r="147" spans="3:11" ht="12.75">
      <c r="C147" s="174" t="s">
        <v>258</v>
      </c>
      <c r="E147" s="167">
        <v>112.2</v>
      </c>
      <c r="G147" s="169"/>
      <c r="I147" s="170"/>
      <c r="K147" s="170"/>
    </row>
    <row r="148" spans="1:11" ht="12.75">
      <c r="A148" s="163">
        <v>2</v>
      </c>
      <c r="B148" s="164" t="s">
        <v>259</v>
      </c>
      <c r="C148" s="165" t="s">
        <v>429</v>
      </c>
      <c r="D148" s="166" t="s">
        <v>128</v>
      </c>
      <c r="E148" s="167">
        <v>24</v>
      </c>
      <c r="F148" s="168">
        <v>0.00263</v>
      </c>
      <c r="G148" s="169">
        <f>E148*F148</f>
        <v>0.06312</v>
      </c>
      <c r="I148" s="170"/>
      <c r="J148" s="171"/>
      <c r="K148" s="170"/>
    </row>
    <row r="149" spans="3:11" ht="12.75">
      <c r="C149" s="174" t="s">
        <v>260</v>
      </c>
      <c r="E149" s="167">
        <v>24</v>
      </c>
      <c r="G149" s="169"/>
      <c r="I149" s="170"/>
      <c r="K149" s="170"/>
    </row>
    <row r="150" spans="1:11" ht="12.75">
      <c r="A150" s="163">
        <v>3</v>
      </c>
      <c r="B150" s="164" t="s">
        <v>261</v>
      </c>
      <c r="C150" s="165" t="s">
        <v>430</v>
      </c>
      <c r="D150" s="166" t="s">
        <v>128</v>
      </c>
      <c r="E150" s="167">
        <v>62.3</v>
      </c>
      <c r="F150" s="168">
        <v>0.00206</v>
      </c>
      <c r="G150" s="169">
        <f>E150*F150</f>
        <v>0.128338</v>
      </c>
      <c r="I150" s="170"/>
      <c r="J150" s="171"/>
      <c r="K150" s="170"/>
    </row>
    <row r="151" spans="3:11" ht="12.75">
      <c r="C151" s="174" t="s">
        <v>262</v>
      </c>
      <c r="E151" s="167">
        <v>36.3</v>
      </c>
      <c r="G151" s="169"/>
      <c r="I151" s="170"/>
      <c r="K151" s="170"/>
    </row>
    <row r="152" spans="3:11" ht="12.75">
      <c r="C152" s="174" t="s">
        <v>263</v>
      </c>
      <c r="E152" s="167">
        <v>26</v>
      </c>
      <c r="G152" s="169"/>
      <c r="I152" s="170"/>
      <c r="K152" s="170"/>
    </row>
    <row r="153" spans="1:11" ht="12.75">
      <c r="A153" s="163">
        <v>4</v>
      </c>
      <c r="B153" s="164" t="s">
        <v>264</v>
      </c>
      <c r="C153" s="165" t="s">
        <v>265</v>
      </c>
      <c r="D153" s="166" t="s">
        <v>128</v>
      </c>
      <c r="E153" s="167">
        <v>112.2</v>
      </c>
      <c r="F153" s="168">
        <v>0</v>
      </c>
      <c r="G153" s="169">
        <f>E153*F153</f>
        <v>0</v>
      </c>
      <c r="I153" s="170"/>
      <c r="J153" s="171"/>
      <c r="K153" s="170"/>
    </row>
    <row r="154" spans="3:11" ht="12.75">
      <c r="C154" s="174" t="s">
        <v>266</v>
      </c>
      <c r="E154" s="167">
        <v>112.2</v>
      </c>
      <c r="G154" s="169"/>
      <c r="I154" s="170"/>
      <c r="K154" s="170"/>
    </row>
    <row r="155" spans="1:11" ht="12.75">
      <c r="A155" s="163">
        <v>5</v>
      </c>
      <c r="B155" s="164" t="s">
        <v>267</v>
      </c>
      <c r="C155" s="165" t="s">
        <v>268</v>
      </c>
      <c r="D155" s="166" t="s">
        <v>128</v>
      </c>
      <c r="E155" s="167">
        <v>24</v>
      </c>
      <c r="F155" s="168">
        <v>0</v>
      </c>
      <c r="G155" s="169">
        <f>E155*F155</f>
        <v>0</v>
      </c>
      <c r="I155" s="170"/>
      <c r="J155" s="171"/>
      <c r="K155" s="170"/>
    </row>
    <row r="156" spans="3:11" ht="12.75">
      <c r="C156" s="174" t="s">
        <v>269</v>
      </c>
      <c r="E156" s="167">
        <v>24</v>
      </c>
      <c r="G156" s="169"/>
      <c r="I156" s="170"/>
      <c r="K156" s="170"/>
    </row>
    <row r="157" spans="1:11" ht="12.75">
      <c r="A157" s="163">
        <v>6</v>
      </c>
      <c r="B157" s="164" t="s">
        <v>270</v>
      </c>
      <c r="C157" s="165" t="s">
        <v>271</v>
      </c>
      <c r="D157" s="166" t="s">
        <v>128</v>
      </c>
      <c r="E157" s="167">
        <v>62.3</v>
      </c>
      <c r="F157" s="168">
        <v>0</v>
      </c>
      <c r="G157" s="169">
        <f>E157*F157</f>
        <v>0</v>
      </c>
      <c r="I157" s="170"/>
      <c r="J157" s="171"/>
      <c r="K157" s="170"/>
    </row>
    <row r="158" spans="3:11" ht="12.75">
      <c r="C158" s="174" t="s">
        <v>272</v>
      </c>
      <c r="E158" s="167">
        <v>62.3</v>
      </c>
      <c r="G158" s="169"/>
      <c r="I158" s="170"/>
      <c r="K158" s="170"/>
    </row>
    <row r="159" spans="1:11" ht="12.75">
      <c r="A159" s="163">
        <v>7</v>
      </c>
      <c r="B159" s="164" t="s">
        <v>273</v>
      </c>
      <c r="C159" s="165" t="s">
        <v>274</v>
      </c>
      <c r="D159" s="166" t="s">
        <v>128</v>
      </c>
      <c r="E159" s="167">
        <v>27.2</v>
      </c>
      <c r="F159" s="168">
        <v>0.00099</v>
      </c>
      <c r="G159" s="169">
        <f>E159*F159</f>
        <v>0.026928</v>
      </c>
      <c r="I159" s="170"/>
      <c r="J159" s="171"/>
      <c r="K159" s="170"/>
    </row>
    <row r="160" spans="3:11" ht="12.75">
      <c r="C160" s="174" t="s">
        <v>275</v>
      </c>
      <c r="E160" s="167">
        <v>27.2</v>
      </c>
      <c r="G160" s="169"/>
      <c r="I160" s="170"/>
      <c r="K160" s="170"/>
    </row>
    <row r="161" spans="1:11" ht="12.75">
      <c r="A161" s="163">
        <v>8</v>
      </c>
      <c r="B161" s="164" t="s">
        <v>276</v>
      </c>
      <c r="C161" s="165" t="s">
        <v>277</v>
      </c>
      <c r="D161" s="166" t="s">
        <v>128</v>
      </c>
      <c r="E161" s="167">
        <v>9.35</v>
      </c>
      <c r="F161" s="168">
        <v>0.00094</v>
      </c>
      <c r="G161" s="169">
        <f>E161*F161</f>
        <v>0.008789</v>
      </c>
      <c r="I161" s="170"/>
      <c r="J161" s="171"/>
      <c r="K161" s="170"/>
    </row>
    <row r="162" spans="3:11" ht="12.75">
      <c r="C162" s="174" t="s">
        <v>278</v>
      </c>
      <c r="E162" s="167">
        <v>9.35</v>
      </c>
      <c r="G162" s="169"/>
      <c r="I162" s="170"/>
      <c r="K162" s="170"/>
    </row>
    <row r="163" spans="1:11" ht="12.75">
      <c r="A163" s="163">
        <v>9</v>
      </c>
      <c r="B163" s="164" t="s">
        <v>279</v>
      </c>
      <c r="C163" s="165" t="s">
        <v>280</v>
      </c>
      <c r="D163" s="166" t="s">
        <v>100</v>
      </c>
      <c r="E163" s="167">
        <v>11.22</v>
      </c>
      <c r="F163" s="168">
        <v>0</v>
      </c>
      <c r="G163" s="169">
        <f>E163*F163</f>
        <v>0</v>
      </c>
      <c r="I163" s="170"/>
      <c r="J163" s="171"/>
      <c r="K163" s="170"/>
    </row>
    <row r="164" spans="3:11" ht="12.75">
      <c r="C164" s="174" t="s">
        <v>281</v>
      </c>
      <c r="E164" s="167">
        <v>11.22</v>
      </c>
      <c r="G164" s="169"/>
      <c r="I164" s="170"/>
      <c r="K164" s="170"/>
    </row>
    <row r="165" spans="1:11" ht="12.75">
      <c r="A165" s="163">
        <v>10</v>
      </c>
      <c r="B165" s="164" t="s">
        <v>282</v>
      </c>
      <c r="C165" s="165" t="s">
        <v>283</v>
      </c>
      <c r="D165" s="166" t="s">
        <v>158</v>
      </c>
      <c r="E165" s="167">
        <v>1.56</v>
      </c>
      <c r="F165" s="168">
        <v>0</v>
      </c>
      <c r="G165" s="169">
        <f>E165*F165</f>
        <v>0</v>
      </c>
      <c r="I165" s="170"/>
      <c r="J165" s="171"/>
      <c r="K165" s="170"/>
    </row>
    <row r="167" spans="2:3" ht="12.75">
      <c r="B167" s="162" t="s">
        <v>284</v>
      </c>
      <c r="C167" s="162" t="s">
        <v>285</v>
      </c>
    </row>
    <row r="169" spans="1:11" ht="12.75">
      <c r="A169" s="163">
        <v>1</v>
      </c>
      <c r="B169" s="164" t="s">
        <v>88</v>
      </c>
      <c r="C169" s="165" t="s">
        <v>286</v>
      </c>
      <c r="D169" s="166" t="s">
        <v>140</v>
      </c>
      <c r="E169" s="167">
        <v>5.1084</v>
      </c>
      <c r="F169" s="168">
        <v>0</v>
      </c>
      <c r="G169" s="169">
        <f>E169*F169</f>
        <v>0</v>
      </c>
      <c r="I169" s="170"/>
      <c r="J169" s="171"/>
      <c r="K169" s="170"/>
    </row>
    <row r="170" spans="3:11" ht="12.75">
      <c r="C170" s="174" t="s">
        <v>287</v>
      </c>
      <c r="E170" s="167">
        <v>5.1084</v>
      </c>
      <c r="G170" s="169"/>
      <c r="I170" s="170"/>
      <c r="K170" s="170"/>
    </row>
    <row r="171" spans="1:11" ht="12.75">
      <c r="A171" s="163">
        <v>2</v>
      </c>
      <c r="B171" s="164" t="s">
        <v>88</v>
      </c>
      <c r="C171" s="165" t="s">
        <v>288</v>
      </c>
      <c r="D171" s="166" t="s">
        <v>90</v>
      </c>
      <c r="E171" s="167">
        <v>1</v>
      </c>
      <c r="F171" s="168">
        <v>0</v>
      </c>
      <c r="G171" s="169">
        <f aca="true" t="shared" si="1" ref="G171:G176">E171*F171</f>
        <v>0</v>
      </c>
      <c r="I171" s="170"/>
      <c r="J171" s="171"/>
      <c r="K171" s="170"/>
    </row>
    <row r="172" spans="1:11" ht="12.75">
      <c r="A172" s="163">
        <v>3</v>
      </c>
      <c r="B172" s="164" t="s">
        <v>88</v>
      </c>
      <c r="C172" s="165" t="s">
        <v>416</v>
      </c>
      <c r="D172" s="166" t="s">
        <v>90</v>
      </c>
      <c r="E172" s="167">
        <v>1</v>
      </c>
      <c r="F172" s="168">
        <v>0</v>
      </c>
      <c r="G172" s="169">
        <f t="shared" si="1"/>
        <v>0</v>
      </c>
      <c r="I172" s="170"/>
      <c r="J172" s="171"/>
      <c r="K172" s="170"/>
    </row>
    <row r="173" spans="1:11" ht="12.75">
      <c r="A173" s="163">
        <v>4</v>
      </c>
      <c r="B173" s="164" t="s">
        <v>88</v>
      </c>
      <c r="C173" s="165" t="s">
        <v>290</v>
      </c>
      <c r="D173" s="166" t="s">
        <v>90</v>
      </c>
      <c r="E173" s="167">
        <v>1</v>
      </c>
      <c r="F173" s="168">
        <v>0</v>
      </c>
      <c r="G173" s="169">
        <f t="shared" si="1"/>
        <v>0</v>
      </c>
      <c r="I173" s="170"/>
      <c r="J173" s="171"/>
      <c r="K173" s="170"/>
    </row>
    <row r="174" spans="1:11" ht="12.75">
      <c r="A174" s="163">
        <v>5</v>
      </c>
      <c r="B174" s="164" t="s">
        <v>88</v>
      </c>
      <c r="C174" s="165" t="s">
        <v>291</v>
      </c>
      <c r="D174" s="166" t="s">
        <v>90</v>
      </c>
      <c r="E174" s="167">
        <v>1</v>
      </c>
      <c r="F174" s="168">
        <v>0</v>
      </c>
      <c r="G174" s="169">
        <f t="shared" si="1"/>
        <v>0</v>
      </c>
      <c r="I174" s="170"/>
      <c r="J174" s="171"/>
      <c r="K174" s="170"/>
    </row>
    <row r="175" spans="1:11" ht="12.75">
      <c r="A175" s="163">
        <v>6</v>
      </c>
      <c r="B175" s="164" t="s">
        <v>88</v>
      </c>
      <c r="C175" s="165" t="s">
        <v>292</v>
      </c>
      <c r="D175" s="166" t="s">
        <v>90</v>
      </c>
      <c r="E175" s="167">
        <v>3</v>
      </c>
      <c r="F175" s="168">
        <v>0</v>
      </c>
      <c r="G175" s="169">
        <f t="shared" si="1"/>
        <v>0</v>
      </c>
      <c r="I175" s="170"/>
      <c r="J175" s="171"/>
      <c r="K175" s="170"/>
    </row>
    <row r="176" spans="1:11" ht="12.75">
      <c r="A176" s="163">
        <v>7</v>
      </c>
      <c r="B176" s="164" t="s">
        <v>293</v>
      </c>
      <c r="C176" s="165" t="s">
        <v>294</v>
      </c>
      <c r="D176" s="166" t="s">
        <v>158</v>
      </c>
      <c r="E176" s="167">
        <v>1.08</v>
      </c>
      <c r="F176" s="168">
        <v>0</v>
      </c>
      <c r="G176" s="169">
        <f t="shared" si="1"/>
        <v>0</v>
      </c>
      <c r="I176" s="170"/>
      <c r="J176" s="171"/>
      <c r="K176" s="170"/>
    </row>
    <row r="178" spans="2:3" ht="12.75">
      <c r="B178" s="162" t="s">
        <v>295</v>
      </c>
      <c r="C178" s="162" t="s">
        <v>296</v>
      </c>
    </row>
    <row r="180" spans="1:11" ht="12.75">
      <c r="A180" s="163">
        <v>1</v>
      </c>
      <c r="B180" s="164" t="s">
        <v>297</v>
      </c>
      <c r="C180" s="165" t="s">
        <v>298</v>
      </c>
      <c r="D180" s="166" t="s">
        <v>140</v>
      </c>
      <c r="E180" s="167">
        <v>55</v>
      </c>
      <c r="F180" s="168">
        <v>4E-05</v>
      </c>
      <c r="G180" s="169">
        <f>E180*F180</f>
        <v>0.0022</v>
      </c>
      <c r="I180" s="170"/>
      <c r="J180" s="171"/>
      <c r="K180" s="170"/>
    </row>
    <row r="181" spans="3:11" ht="12.75">
      <c r="C181" s="174" t="s">
        <v>135</v>
      </c>
      <c r="E181" s="167">
        <v>55</v>
      </c>
      <c r="G181" s="169"/>
      <c r="I181" s="170"/>
      <c r="K181" s="170"/>
    </row>
    <row r="182" spans="1:11" ht="12.75">
      <c r="A182" s="163">
        <v>2</v>
      </c>
      <c r="B182" s="164" t="s">
        <v>299</v>
      </c>
      <c r="C182" s="165" t="s">
        <v>300</v>
      </c>
      <c r="D182" s="166" t="s">
        <v>140</v>
      </c>
      <c r="E182" s="167">
        <v>24.94</v>
      </c>
      <c r="F182" s="168">
        <v>3E-05</v>
      </c>
      <c r="G182" s="169">
        <f>E182*F182</f>
        <v>0.0007482000000000001</v>
      </c>
      <c r="I182" s="170"/>
      <c r="J182" s="171"/>
      <c r="K182" s="170"/>
    </row>
    <row r="183" spans="3:11" ht="12.75">
      <c r="C183" s="174" t="s">
        <v>301</v>
      </c>
      <c r="E183" s="167">
        <v>24.94</v>
      </c>
      <c r="G183" s="169"/>
      <c r="I183" s="170"/>
      <c r="K183" s="170"/>
    </row>
    <row r="184" spans="1:11" ht="22.5">
      <c r="A184" s="163">
        <v>3</v>
      </c>
      <c r="B184" s="164" t="s">
        <v>88</v>
      </c>
      <c r="C184" s="181" t="s">
        <v>440</v>
      </c>
      <c r="D184" s="166" t="s">
        <v>140</v>
      </c>
      <c r="E184" s="167">
        <v>55</v>
      </c>
      <c r="F184" s="168">
        <v>0</v>
      </c>
      <c r="G184" s="169">
        <f>E184*F184</f>
        <v>0</v>
      </c>
      <c r="I184" s="170"/>
      <c r="J184" s="171"/>
      <c r="K184" s="170"/>
    </row>
    <row r="185" spans="3:11" ht="12.75">
      <c r="C185" s="174" t="s">
        <v>302</v>
      </c>
      <c r="E185" s="167">
        <v>55</v>
      </c>
      <c r="G185" s="169"/>
      <c r="I185" s="170"/>
      <c r="K185" s="170"/>
    </row>
    <row r="186" spans="1:11" ht="22.5">
      <c r="A186" s="163">
        <v>4</v>
      </c>
      <c r="B186" s="164" t="s">
        <v>88</v>
      </c>
      <c r="C186" s="181" t="s">
        <v>441</v>
      </c>
      <c r="D186" s="166" t="s">
        <v>140</v>
      </c>
      <c r="E186" s="167">
        <v>24.94</v>
      </c>
      <c r="F186" s="168">
        <v>0</v>
      </c>
      <c r="G186" s="169">
        <f>E186*F186</f>
        <v>0</v>
      </c>
      <c r="I186" s="170"/>
      <c r="J186" s="171"/>
      <c r="K186" s="170"/>
    </row>
    <row r="187" spans="3:11" ht="12.75">
      <c r="C187" s="174" t="s">
        <v>303</v>
      </c>
      <c r="E187" s="167">
        <v>24.94</v>
      </c>
      <c r="G187" s="169"/>
      <c r="I187" s="170"/>
      <c r="K187" s="170"/>
    </row>
    <row r="188" spans="1:11" ht="12.75">
      <c r="A188" s="163">
        <v>5</v>
      </c>
      <c r="B188" s="164" t="s">
        <v>304</v>
      </c>
      <c r="C188" s="165" t="s">
        <v>305</v>
      </c>
      <c r="D188" s="166" t="s">
        <v>95</v>
      </c>
      <c r="E188" s="167">
        <v>40</v>
      </c>
      <c r="F188" s="168">
        <v>0.00027</v>
      </c>
      <c r="G188" s="169">
        <f>E188*F188</f>
        <v>0.0108</v>
      </c>
      <c r="I188" s="170"/>
      <c r="J188" s="171"/>
      <c r="K188" s="170"/>
    </row>
    <row r="189" spans="1:11" ht="12.75">
      <c r="A189" s="163">
        <v>6</v>
      </c>
      <c r="B189" s="164" t="s">
        <v>306</v>
      </c>
      <c r="C189" s="165" t="s">
        <v>307</v>
      </c>
      <c r="D189" s="166" t="s">
        <v>117</v>
      </c>
      <c r="E189" s="167">
        <v>7.5</v>
      </c>
      <c r="F189" s="168">
        <v>0</v>
      </c>
      <c r="G189" s="169">
        <f>E189*F189</f>
        <v>0</v>
      </c>
      <c r="I189" s="170"/>
      <c r="J189" s="171"/>
      <c r="K189" s="170"/>
    </row>
    <row r="190" spans="3:11" ht="12.75">
      <c r="C190" s="174" t="s">
        <v>308</v>
      </c>
      <c r="E190" s="167">
        <v>7.5</v>
      </c>
      <c r="G190" s="169"/>
      <c r="I190" s="170"/>
      <c r="K190" s="170"/>
    </row>
    <row r="191" spans="1:11" ht="12.75">
      <c r="A191" s="163">
        <v>7</v>
      </c>
      <c r="B191" s="164" t="s">
        <v>88</v>
      </c>
      <c r="C191" s="165" t="s">
        <v>309</v>
      </c>
      <c r="D191" s="166" t="s">
        <v>140</v>
      </c>
      <c r="E191" s="167">
        <v>2.05</v>
      </c>
      <c r="F191" s="168">
        <v>0</v>
      </c>
      <c r="G191" s="169">
        <f>E191*F191</f>
        <v>0</v>
      </c>
      <c r="I191" s="170"/>
      <c r="J191" s="171"/>
      <c r="K191" s="170"/>
    </row>
    <row r="192" spans="1:11" ht="12.75">
      <c r="A192" s="163">
        <v>8</v>
      </c>
      <c r="B192" s="164" t="s">
        <v>88</v>
      </c>
      <c r="C192" s="165" t="s">
        <v>310</v>
      </c>
      <c r="D192" s="166" t="s">
        <v>90</v>
      </c>
      <c r="E192" s="167">
        <v>6</v>
      </c>
      <c r="F192" s="168">
        <v>0</v>
      </c>
      <c r="G192" s="169">
        <f>E192*F192</f>
        <v>0</v>
      </c>
      <c r="I192" s="170"/>
      <c r="J192" s="171"/>
      <c r="K192" s="170"/>
    </row>
    <row r="193" spans="1:11" ht="12.75">
      <c r="A193" s="163">
        <v>9</v>
      </c>
      <c r="B193" s="164" t="s">
        <v>311</v>
      </c>
      <c r="C193" s="165" t="s">
        <v>312</v>
      </c>
      <c r="D193" s="166" t="s">
        <v>158</v>
      </c>
      <c r="E193" s="167">
        <v>1.79</v>
      </c>
      <c r="F193" s="168">
        <v>0</v>
      </c>
      <c r="G193" s="169">
        <f>E193*F193</f>
        <v>0</v>
      </c>
      <c r="I193" s="170"/>
      <c r="J193" s="171"/>
      <c r="K193" s="170"/>
    </row>
    <row r="195" spans="2:3" ht="12.75">
      <c r="B195" s="162" t="s">
        <v>313</v>
      </c>
      <c r="C195" s="162" t="s">
        <v>314</v>
      </c>
    </row>
    <row r="197" spans="1:11" ht="22.5">
      <c r="A197" s="163">
        <v>1</v>
      </c>
      <c r="B197" s="164" t="s">
        <v>315</v>
      </c>
      <c r="C197" s="165" t="s">
        <v>417</v>
      </c>
      <c r="D197" s="166" t="s">
        <v>100</v>
      </c>
      <c r="E197" s="167">
        <v>150</v>
      </c>
      <c r="F197" s="168">
        <v>0.00032</v>
      </c>
      <c r="G197" s="169">
        <f>E197*F197</f>
        <v>0.048</v>
      </c>
      <c r="I197" s="170"/>
      <c r="J197" s="171"/>
      <c r="K197" s="170"/>
    </row>
    <row r="199" spans="2:3" ht="12.75">
      <c r="B199" s="162" t="s">
        <v>317</v>
      </c>
      <c r="C199" s="162" t="s">
        <v>318</v>
      </c>
    </row>
    <row r="201" spans="1:11" ht="22.5">
      <c r="A201" s="163">
        <v>1</v>
      </c>
      <c r="B201" s="164" t="s">
        <v>319</v>
      </c>
      <c r="C201" s="165" t="s">
        <v>418</v>
      </c>
      <c r="D201" s="166" t="s">
        <v>140</v>
      </c>
      <c r="E201" s="167">
        <v>79.94</v>
      </c>
      <c r="F201" s="168">
        <v>0.0002</v>
      </c>
      <c r="G201" s="169">
        <f>E201*F201</f>
        <v>0.015988</v>
      </c>
      <c r="I201" s="170"/>
      <c r="J201" s="171"/>
      <c r="K201" s="170"/>
    </row>
    <row r="202" spans="3:11" ht="12.75">
      <c r="C202" s="174" t="s">
        <v>302</v>
      </c>
      <c r="E202" s="167">
        <v>55</v>
      </c>
      <c r="G202" s="169"/>
      <c r="I202" s="170"/>
      <c r="K202" s="170"/>
    </row>
    <row r="203" spans="3:11" ht="12.75">
      <c r="C203" s="174" t="s">
        <v>303</v>
      </c>
      <c r="E203" s="167">
        <v>24.94</v>
      </c>
      <c r="G203" s="169"/>
      <c r="I203" s="170"/>
      <c r="K203" s="170"/>
    </row>
    <row r="205" spans="2:3" ht="12.75">
      <c r="B205" s="162" t="s">
        <v>320</v>
      </c>
      <c r="C205" s="162" t="s">
        <v>321</v>
      </c>
    </row>
    <row r="207" spans="1:11" ht="12.75">
      <c r="A207" s="163">
        <v>1</v>
      </c>
      <c r="B207" s="164" t="s">
        <v>322</v>
      </c>
      <c r="C207" s="165" t="s">
        <v>323</v>
      </c>
      <c r="D207" s="166" t="s">
        <v>140</v>
      </c>
      <c r="E207" s="167">
        <v>708.3</v>
      </c>
      <c r="F207" s="168">
        <v>0.002</v>
      </c>
      <c r="G207" s="169">
        <f>E207*F207</f>
        <v>1.4165999999999999</v>
      </c>
      <c r="I207" s="170"/>
      <c r="J207" s="171"/>
      <c r="K207" s="170"/>
    </row>
    <row r="208" spans="3:11" ht="12.75">
      <c r="C208" s="174" t="s">
        <v>324</v>
      </c>
      <c r="E208" s="167">
        <v>230</v>
      </c>
      <c r="G208" s="169"/>
      <c r="I208" s="170"/>
      <c r="K208" s="170"/>
    </row>
    <row r="209" spans="3:11" ht="12.75">
      <c r="C209" s="174" t="s">
        <v>325</v>
      </c>
      <c r="E209" s="167">
        <v>124.5</v>
      </c>
      <c r="G209" s="169"/>
      <c r="I209" s="170"/>
      <c r="K209" s="170"/>
    </row>
    <row r="210" spans="3:11" ht="12.75">
      <c r="C210" s="174" t="s">
        <v>326</v>
      </c>
      <c r="E210" s="167">
        <v>195.8</v>
      </c>
      <c r="G210" s="169"/>
      <c r="I210" s="170"/>
      <c r="K210" s="170"/>
    </row>
    <row r="211" spans="3:11" ht="12.75">
      <c r="C211" s="174" t="s">
        <v>327</v>
      </c>
      <c r="E211" s="167">
        <v>158</v>
      </c>
      <c r="G211" s="169"/>
      <c r="I211" s="170"/>
      <c r="K211" s="170"/>
    </row>
    <row r="212" spans="1:11" ht="12.75">
      <c r="A212" s="163">
        <v>2</v>
      </c>
      <c r="B212" s="164" t="s">
        <v>328</v>
      </c>
      <c r="C212" s="165" t="s">
        <v>329</v>
      </c>
      <c r="D212" s="166" t="s">
        <v>140</v>
      </c>
      <c r="E212" s="167">
        <v>1416.6</v>
      </c>
      <c r="F212" s="168">
        <v>0</v>
      </c>
      <c r="G212" s="169">
        <f>E212*F212</f>
        <v>0</v>
      </c>
      <c r="I212" s="170"/>
      <c r="J212" s="171"/>
      <c r="K212" s="170"/>
    </row>
    <row r="213" spans="3:11" ht="12.75">
      <c r="C213" s="174" t="s">
        <v>330</v>
      </c>
      <c r="E213" s="167">
        <v>1416.6</v>
      </c>
      <c r="G213" s="169"/>
      <c r="I213" s="170"/>
      <c r="K213" s="170"/>
    </row>
    <row r="214" spans="1:11" ht="12.75">
      <c r="A214" s="163">
        <v>3</v>
      </c>
      <c r="B214" s="164" t="s">
        <v>331</v>
      </c>
      <c r="C214" s="165" t="s">
        <v>332</v>
      </c>
      <c r="D214" s="166" t="s">
        <v>140</v>
      </c>
      <c r="E214" s="167">
        <v>708.3</v>
      </c>
      <c r="F214" s="168">
        <v>0</v>
      </c>
      <c r="G214" s="169">
        <f>E214*F214</f>
        <v>0</v>
      </c>
      <c r="I214" s="170"/>
      <c r="J214" s="171"/>
      <c r="K214" s="170"/>
    </row>
    <row r="215" spans="3:11" ht="12.75">
      <c r="C215" s="174" t="s">
        <v>333</v>
      </c>
      <c r="E215" s="167">
        <v>708.3</v>
      </c>
      <c r="G215" s="169"/>
      <c r="I215" s="170"/>
      <c r="K215" s="170"/>
    </row>
    <row r="216" spans="1:11" ht="12.75">
      <c r="A216" s="163">
        <v>4</v>
      </c>
      <c r="B216" s="164" t="s">
        <v>334</v>
      </c>
      <c r="C216" s="165" t="s">
        <v>335</v>
      </c>
      <c r="D216" s="166" t="s">
        <v>117</v>
      </c>
      <c r="E216" s="167">
        <v>6</v>
      </c>
      <c r="F216" s="168">
        <v>0.004</v>
      </c>
      <c r="G216" s="169">
        <f>E216*F216</f>
        <v>0.024</v>
      </c>
      <c r="I216" s="170"/>
      <c r="J216" s="171"/>
      <c r="K216" s="170"/>
    </row>
    <row r="217" spans="3:11" ht="12.75">
      <c r="C217" s="174" t="s">
        <v>336</v>
      </c>
      <c r="E217" s="167">
        <v>6</v>
      </c>
      <c r="G217" s="169"/>
      <c r="I217" s="170"/>
      <c r="K217" s="170"/>
    </row>
    <row r="218" spans="1:11" ht="12.75">
      <c r="A218" s="163">
        <v>5</v>
      </c>
      <c r="B218" s="164" t="s">
        <v>88</v>
      </c>
      <c r="C218" s="165" t="s">
        <v>337</v>
      </c>
      <c r="D218" s="166" t="s">
        <v>90</v>
      </c>
      <c r="E218" s="167">
        <v>2</v>
      </c>
      <c r="F218" s="168">
        <v>0</v>
      </c>
      <c r="G218" s="169">
        <f>E218*F218</f>
        <v>0</v>
      </c>
      <c r="I218" s="170"/>
      <c r="J218" s="171"/>
      <c r="K218" s="170"/>
    </row>
    <row r="219" spans="1:11" ht="12.75">
      <c r="A219" s="163">
        <v>6</v>
      </c>
      <c r="B219" s="164" t="s">
        <v>88</v>
      </c>
      <c r="C219" s="165" t="s">
        <v>338</v>
      </c>
      <c r="D219" s="166" t="s">
        <v>339</v>
      </c>
      <c r="E219" s="167">
        <v>1</v>
      </c>
      <c r="F219" s="168">
        <v>0</v>
      </c>
      <c r="G219" s="169">
        <f>E219*F219</f>
        <v>0</v>
      </c>
      <c r="I219" s="170"/>
      <c r="J219" s="171"/>
      <c r="K219" s="170"/>
    </row>
    <row r="220" spans="1:11" ht="12.75">
      <c r="A220" s="163">
        <v>7</v>
      </c>
      <c r="B220" s="164" t="s">
        <v>340</v>
      </c>
      <c r="C220" s="165" t="s">
        <v>341</v>
      </c>
      <c r="D220" s="166" t="s">
        <v>140</v>
      </c>
      <c r="E220" s="167">
        <v>67</v>
      </c>
      <c r="F220" s="168">
        <v>0.00618</v>
      </c>
      <c r="G220" s="169">
        <f>E220*F220</f>
        <v>0.41406</v>
      </c>
      <c r="I220" s="170"/>
      <c r="J220" s="171"/>
      <c r="K220" s="170"/>
    </row>
    <row r="221" spans="3:11" ht="12.75">
      <c r="C221" s="174" t="s">
        <v>342</v>
      </c>
      <c r="E221" s="167">
        <v>67</v>
      </c>
      <c r="G221" s="169"/>
      <c r="I221" s="170"/>
      <c r="K221" s="170"/>
    </row>
    <row r="223" spans="2:3" ht="12.75">
      <c r="B223" s="162" t="s">
        <v>343</v>
      </c>
      <c r="C223" s="162" t="s">
        <v>344</v>
      </c>
    </row>
    <row r="225" spans="1:11" ht="12.75">
      <c r="A225" s="163">
        <v>1</v>
      </c>
      <c r="B225" s="164" t="s">
        <v>345</v>
      </c>
      <c r="C225" s="165" t="s">
        <v>346</v>
      </c>
      <c r="D225" s="166" t="s">
        <v>100</v>
      </c>
      <c r="E225" s="167">
        <v>2.77</v>
      </c>
      <c r="F225" s="168">
        <v>0.075</v>
      </c>
      <c r="G225" s="169" t="str">
        <f>FIXED(E225*F225,3,TRUE)</f>
        <v>0,208</v>
      </c>
      <c r="I225" s="170"/>
      <c r="J225" s="171"/>
      <c r="K225" s="170"/>
    </row>
    <row r="226" spans="3:11" ht="12.75">
      <c r="C226" s="174" t="s">
        <v>347</v>
      </c>
      <c r="E226" s="167">
        <v>2.77</v>
      </c>
      <c r="G226" s="169"/>
      <c r="I226" s="170"/>
      <c r="K226" s="170"/>
    </row>
    <row r="227" spans="1:11" ht="12.75">
      <c r="A227" s="163">
        <v>2</v>
      </c>
      <c r="B227" s="164" t="s">
        <v>348</v>
      </c>
      <c r="C227" s="165" t="s">
        <v>349</v>
      </c>
      <c r="D227" s="166" t="s">
        <v>100</v>
      </c>
      <c r="E227" s="167">
        <v>4.59</v>
      </c>
      <c r="F227" s="168">
        <v>0.054</v>
      </c>
      <c r="G227" s="169" t="str">
        <f>FIXED(E227*F227,3,TRUE)</f>
        <v>0,248</v>
      </c>
      <c r="I227" s="170"/>
      <c r="J227" s="171"/>
      <c r="K227" s="170"/>
    </row>
    <row r="228" spans="3:11" ht="12.75">
      <c r="C228" s="174" t="s">
        <v>350</v>
      </c>
      <c r="E228" s="167">
        <v>4.59</v>
      </c>
      <c r="G228" s="169"/>
      <c r="I228" s="170"/>
      <c r="K228" s="170"/>
    </row>
    <row r="229" spans="1:11" ht="12.75">
      <c r="A229" s="163">
        <v>3</v>
      </c>
      <c r="B229" s="164" t="s">
        <v>351</v>
      </c>
      <c r="C229" s="165" t="s">
        <v>352</v>
      </c>
      <c r="D229" s="166" t="s">
        <v>100</v>
      </c>
      <c r="E229" s="167">
        <v>3.7925</v>
      </c>
      <c r="F229" s="168">
        <v>0.088</v>
      </c>
      <c r="G229" s="169" t="str">
        <f>FIXED(E229*F229,3,TRUE)</f>
        <v>0,334</v>
      </c>
      <c r="I229" s="170"/>
      <c r="J229" s="171"/>
      <c r="K229" s="170"/>
    </row>
    <row r="230" spans="3:11" ht="12.75">
      <c r="C230" s="174" t="s">
        <v>353</v>
      </c>
      <c r="E230" s="167">
        <v>2.1525</v>
      </c>
      <c r="G230" s="169"/>
      <c r="I230" s="170"/>
      <c r="K230" s="170"/>
    </row>
    <row r="231" spans="3:11" ht="12.75">
      <c r="C231" s="174" t="s">
        <v>354</v>
      </c>
      <c r="E231" s="167">
        <v>1.64</v>
      </c>
      <c r="G231" s="169"/>
      <c r="I231" s="170"/>
      <c r="K231" s="170"/>
    </row>
    <row r="232" spans="1:11" ht="12.75">
      <c r="A232" s="163">
        <v>4</v>
      </c>
      <c r="B232" s="164" t="s">
        <v>355</v>
      </c>
      <c r="C232" s="165" t="s">
        <v>356</v>
      </c>
      <c r="D232" s="166" t="s">
        <v>100</v>
      </c>
      <c r="E232" s="167">
        <v>2.652</v>
      </c>
      <c r="F232" s="168">
        <v>0.063</v>
      </c>
      <c r="G232" s="169" t="str">
        <f>FIXED(E232*F232,3,TRUE)</f>
        <v>0,167</v>
      </c>
      <c r="I232" s="170"/>
      <c r="J232" s="171"/>
      <c r="K232" s="170"/>
    </row>
    <row r="233" spans="3:11" ht="12.75">
      <c r="C233" s="174" t="s">
        <v>357</v>
      </c>
      <c r="E233" s="167">
        <v>2.652</v>
      </c>
      <c r="G233" s="169"/>
      <c r="I233" s="170"/>
      <c r="K233" s="170"/>
    </row>
    <row r="234" spans="1:11" ht="12.75">
      <c r="A234" s="163">
        <v>5</v>
      </c>
      <c r="B234" s="164" t="s">
        <v>358</v>
      </c>
      <c r="C234" s="165" t="s">
        <v>359</v>
      </c>
      <c r="D234" s="166" t="s">
        <v>100</v>
      </c>
      <c r="E234" s="167">
        <v>3.43</v>
      </c>
      <c r="F234" s="168">
        <v>0.067</v>
      </c>
      <c r="G234" s="169" t="str">
        <f>FIXED(E234*F234,3,TRUE)</f>
        <v>0,230</v>
      </c>
      <c r="I234" s="170"/>
      <c r="J234" s="171"/>
      <c r="K234" s="170"/>
    </row>
    <row r="235" spans="3:11" ht="12.75">
      <c r="C235" s="174" t="s">
        <v>360</v>
      </c>
      <c r="E235" s="167">
        <v>3.43</v>
      </c>
      <c r="G235" s="169"/>
      <c r="I235" s="170"/>
      <c r="K235" s="170"/>
    </row>
    <row r="236" spans="1:11" ht="12.75">
      <c r="A236" s="163">
        <v>6</v>
      </c>
      <c r="B236" s="164" t="s">
        <v>361</v>
      </c>
      <c r="C236" s="165" t="s">
        <v>362</v>
      </c>
      <c r="D236" s="166" t="s">
        <v>252</v>
      </c>
      <c r="E236" s="167">
        <v>1.197</v>
      </c>
      <c r="F236" s="168">
        <v>1.8</v>
      </c>
      <c r="G236" s="169" t="str">
        <f>FIXED(E236*F236,3,TRUE)</f>
        <v>2,155</v>
      </c>
      <c r="I236" s="170"/>
      <c r="J236" s="171"/>
      <c r="K236" s="170"/>
    </row>
    <row r="237" spans="3:11" ht="12.75">
      <c r="C237" s="174" t="s">
        <v>363</v>
      </c>
      <c r="E237" s="167">
        <v>1.197</v>
      </c>
      <c r="G237" s="169"/>
      <c r="I237" s="170"/>
      <c r="K237" s="170"/>
    </row>
    <row r="238" spans="1:11" ht="12.75">
      <c r="A238" s="163">
        <v>7</v>
      </c>
      <c r="B238" s="164" t="s">
        <v>364</v>
      </c>
      <c r="C238" s="165" t="s">
        <v>365</v>
      </c>
      <c r="D238" s="166" t="s">
        <v>128</v>
      </c>
      <c r="E238" s="167">
        <v>6</v>
      </c>
      <c r="F238" s="168">
        <v>0.042</v>
      </c>
      <c r="G238" s="169" t="str">
        <f>FIXED(E238*F238,3,TRUE)</f>
        <v>0,252</v>
      </c>
      <c r="I238" s="170"/>
      <c r="J238" s="171"/>
      <c r="K238" s="170"/>
    </row>
    <row r="239" spans="3:11" ht="12.75">
      <c r="C239" s="174" t="s">
        <v>366</v>
      </c>
      <c r="E239" s="167">
        <v>6</v>
      </c>
      <c r="G239" s="169"/>
      <c r="I239" s="170"/>
      <c r="K239" s="170"/>
    </row>
    <row r="240" spans="1:11" ht="12.75">
      <c r="A240" s="163">
        <v>8</v>
      </c>
      <c r="B240" s="164" t="s">
        <v>367</v>
      </c>
      <c r="C240" s="165" t="s">
        <v>368</v>
      </c>
      <c r="D240" s="166" t="s">
        <v>252</v>
      </c>
      <c r="E240" s="167">
        <v>0.24</v>
      </c>
      <c r="F240" s="168">
        <v>1.8</v>
      </c>
      <c r="G240" s="169" t="str">
        <f>FIXED(E240*F240,3,TRUE)</f>
        <v>0,432</v>
      </c>
      <c r="I240" s="170"/>
      <c r="J240" s="171"/>
      <c r="K240" s="170"/>
    </row>
    <row r="241" spans="3:11" ht="12.75">
      <c r="C241" s="174" t="s">
        <v>369</v>
      </c>
      <c r="E241" s="167">
        <v>0.24</v>
      </c>
      <c r="G241" s="169"/>
      <c r="I241" s="170"/>
      <c r="K241" s="170"/>
    </row>
    <row r="242" spans="1:11" ht="12.75">
      <c r="A242" s="163">
        <v>9</v>
      </c>
      <c r="B242" s="164" t="s">
        <v>370</v>
      </c>
      <c r="C242" s="165" t="s">
        <v>371</v>
      </c>
      <c r="D242" s="166" t="s">
        <v>100</v>
      </c>
      <c r="E242" s="167">
        <v>3.115</v>
      </c>
      <c r="F242" s="168">
        <v>0.27</v>
      </c>
      <c r="G242" s="169" t="str">
        <f>FIXED(E242*F242,3,TRUE)</f>
        <v>0,841</v>
      </c>
      <c r="I242" s="170"/>
      <c r="J242" s="171"/>
      <c r="K242" s="170"/>
    </row>
    <row r="243" spans="3:11" ht="12.75">
      <c r="C243" s="174" t="s">
        <v>372</v>
      </c>
      <c r="E243" s="167">
        <v>1.12</v>
      </c>
      <c r="G243" s="169"/>
      <c r="I243" s="170"/>
      <c r="K243" s="170"/>
    </row>
    <row r="244" spans="3:11" ht="12.75">
      <c r="C244" s="174" t="s">
        <v>373</v>
      </c>
      <c r="E244" s="167">
        <v>1.995</v>
      </c>
      <c r="G244" s="169"/>
      <c r="I244" s="170"/>
      <c r="K244" s="170"/>
    </row>
    <row r="245" spans="1:11" ht="12.75">
      <c r="A245" s="163">
        <v>10</v>
      </c>
      <c r="B245" s="164" t="s">
        <v>374</v>
      </c>
      <c r="C245" s="165" t="s">
        <v>375</v>
      </c>
      <c r="D245" s="166" t="s">
        <v>100</v>
      </c>
      <c r="E245" s="167">
        <v>27.5</v>
      </c>
      <c r="F245" s="168">
        <v>0.1</v>
      </c>
      <c r="G245" s="169" t="str">
        <f>FIXED(E245*F245,3,TRUE)</f>
        <v>2,750</v>
      </c>
      <c r="I245" s="170"/>
      <c r="J245" s="171"/>
      <c r="K245" s="170"/>
    </row>
    <row r="246" spans="3:11" ht="12.75">
      <c r="C246" s="174" t="s">
        <v>172</v>
      </c>
      <c r="E246" s="167">
        <v>27.5</v>
      </c>
      <c r="G246" s="169"/>
      <c r="I246" s="170"/>
      <c r="K246" s="170"/>
    </row>
    <row r="247" spans="1:11" ht="12.75">
      <c r="A247" s="163">
        <v>11</v>
      </c>
      <c r="B247" s="164" t="s">
        <v>376</v>
      </c>
      <c r="C247" s="165" t="s">
        <v>377</v>
      </c>
      <c r="D247" s="166" t="s">
        <v>100</v>
      </c>
      <c r="E247" s="167">
        <v>1.16</v>
      </c>
      <c r="F247" s="168">
        <v>0.055</v>
      </c>
      <c r="G247" s="169" t="str">
        <f>FIXED(E247*F247,3,TRUE)</f>
        <v>0,064</v>
      </c>
      <c r="I247" s="170"/>
      <c r="J247" s="171"/>
      <c r="K247" s="170"/>
    </row>
    <row r="248" spans="3:11" ht="12.75">
      <c r="C248" s="174" t="s">
        <v>378</v>
      </c>
      <c r="E248" s="167">
        <v>1.16</v>
      </c>
      <c r="G248" s="169"/>
      <c r="I248" s="170"/>
      <c r="K248" s="170"/>
    </row>
    <row r="249" spans="1:11" ht="12.75">
      <c r="A249" s="163">
        <v>12</v>
      </c>
      <c r="B249" s="164" t="s">
        <v>379</v>
      </c>
      <c r="C249" s="165" t="s">
        <v>380</v>
      </c>
      <c r="D249" s="166" t="s">
        <v>95</v>
      </c>
      <c r="E249" s="167">
        <v>6</v>
      </c>
      <c r="F249" s="168">
        <v>0.009</v>
      </c>
      <c r="G249" s="169" t="str">
        <f>FIXED(E249*F249,3,TRUE)</f>
        <v>0,054</v>
      </c>
      <c r="I249" s="170"/>
      <c r="J249" s="171"/>
      <c r="K249" s="170"/>
    </row>
    <row r="250" spans="1:11" ht="12.75">
      <c r="A250" s="163">
        <v>13</v>
      </c>
      <c r="B250" s="164" t="s">
        <v>381</v>
      </c>
      <c r="C250" s="165" t="s">
        <v>382</v>
      </c>
      <c r="D250" s="166" t="s">
        <v>100</v>
      </c>
      <c r="E250" s="167">
        <v>501.653</v>
      </c>
      <c r="F250" s="168">
        <v>0.005</v>
      </c>
      <c r="G250" s="169" t="str">
        <f>FIXED(E250*F250,3,TRUE)</f>
        <v>2,508</v>
      </c>
      <c r="I250" s="170"/>
      <c r="J250" s="171"/>
      <c r="K250" s="170"/>
    </row>
    <row r="251" spans="3:11" ht="12.75">
      <c r="C251" s="174" t="s">
        <v>182</v>
      </c>
      <c r="E251" s="167">
        <v>185.67</v>
      </c>
      <c r="G251" s="169"/>
      <c r="I251" s="170"/>
      <c r="K251" s="170"/>
    </row>
    <row r="252" spans="3:11" ht="12.75">
      <c r="C252" s="174" t="s">
        <v>183</v>
      </c>
      <c r="E252" s="167">
        <v>-33.155</v>
      </c>
      <c r="G252" s="169"/>
      <c r="I252" s="170"/>
      <c r="K252" s="170"/>
    </row>
    <row r="253" spans="3:11" ht="12.75">
      <c r="C253" s="174" t="s">
        <v>184</v>
      </c>
      <c r="E253" s="167">
        <v>133.95</v>
      </c>
      <c r="G253" s="169"/>
      <c r="I253" s="170"/>
      <c r="K253" s="170"/>
    </row>
    <row r="254" spans="3:11" ht="12.75">
      <c r="C254" s="174" t="s">
        <v>185</v>
      </c>
      <c r="E254" s="167">
        <v>-14.84</v>
      </c>
      <c r="G254" s="169"/>
      <c r="I254" s="170"/>
      <c r="K254" s="170"/>
    </row>
    <row r="255" spans="3:11" ht="12.75">
      <c r="C255" s="174" t="s">
        <v>186</v>
      </c>
      <c r="E255" s="167">
        <v>142.88</v>
      </c>
      <c r="G255" s="169"/>
      <c r="I255" s="170"/>
      <c r="K255" s="170"/>
    </row>
    <row r="256" spans="3:11" ht="12.75">
      <c r="C256" s="174" t="s">
        <v>187</v>
      </c>
      <c r="E256" s="167">
        <v>-32.045</v>
      </c>
      <c r="G256" s="169"/>
      <c r="I256" s="170"/>
      <c r="K256" s="170"/>
    </row>
    <row r="257" spans="3:11" ht="12.75">
      <c r="C257" s="174" t="s">
        <v>188</v>
      </c>
      <c r="E257" s="167">
        <v>132.643</v>
      </c>
      <c r="G257" s="169"/>
      <c r="I257" s="170"/>
      <c r="K257" s="170"/>
    </row>
    <row r="258" spans="3:11" ht="12.75">
      <c r="C258" s="174" t="s">
        <v>189</v>
      </c>
      <c r="E258" s="167">
        <v>-13.45</v>
      </c>
      <c r="G258" s="169"/>
      <c r="I258" s="170"/>
      <c r="K258" s="170"/>
    </row>
    <row r="259" spans="1:11" ht="12.75">
      <c r="A259" s="163">
        <v>14</v>
      </c>
      <c r="B259" s="164" t="s">
        <v>383</v>
      </c>
      <c r="C259" s="165" t="s">
        <v>384</v>
      </c>
      <c r="D259" s="166" t="s">
        <v>100</v>
      </c>
      <c r="E259" s="167">
        <v>71.6475</v>
      </c>
      <c r="F259" s="168">
        <v>0.016</v>
      </c>
      <c r="G259" s="169" t="str">
        <f>FIXED(E259*F259,3,TRUE)</f>
        <v>1,146</v>
      </c>
      <c r="I259" s="170"/>
      <c r="J259" s="171"/>
      <c r="K259" s="170"/>
    </row>
    <row r="260" spans="3:11" ht="12.75">
      <c r="C260" s="174" t="s">
        <v>191</v>
      </c>
      <c r="E260" s="167">
        <v>14.82</v>
      </c>
      <c r="G260" s="169"/>
      <c r="I260" s="170"/>
      <c r="K260" s="170"/>
    </row>
    <row r="261" spans="3:11" ht="12.75">
      <c r="C261" s="174" t="s">
        <v>192</v>
      </c>
      <c r="E261" s="167">
        <v>16.2</v>
      </c>
      <c r="G261" s="169"/>
      <c r="I261" s="170"/>
      <c r="K261" s="170"/>
    </row>
    <row r="262" spans="3:11" ht="12.75">
      <c r="C262" s="174" t="s">
        <v>193</v>
      </c>
      <c r="E262" s="167">
        <v>41.8</v>
      </c>
      <c r="G262" s="169"/>
      <c r="I262" s="170"/>
      <c r="K262" s="170"/>
    </row>
    <row r="263" spans="3:11" ht="12.75">
      <c r="C263" s="174" t="s">
        <v>194</v>
      </c>
      <c r="E263" s="167">
        <v>-5.2725</v>
      </c>
      <c r="G263" s="169"/>
      <c r="I263" s="170"/>
      <c r="K263" s="170"/>
    </row>
    <row r="264" spans="3:11" ht="12.75">
      <c r="C264" s="174" t="s">
        <v>195</v>
      </c>
      <c r="E264" s="167">
        <v>4.1</v>
      </c>
      <c r="G264" s="169"/>
      <c r="I264" s="170"/>
      <c r="K264" s="170"/>
    </row>
    <row r="265" spans="1:11" ht="12.75">
      <c r="A265" s="163">
        <v>15</v>
      </c>
      <c r="B265" s="164" t="s">
        <v>126</v>
      </c>
      <c r="C265" s="165" t="s">
        <v>127</v>
      </c>
      <c r="D265" s="166" t="s">
        <v>128</v>
      </c>
      <c r="E265" s="167">
        <v>28</v>
      </c>
      <c r="F265" s="168">
        <v>0.001</v>
      </c>
      <c r="G265" s="169" t="str">
        <f>FIXED(E265*F265,3,TRUE)</f>
        <v>0,028</v>
      </c>
      <c r="I265" s="170"/>
      <c r="J265" s="171"/>
      <c r="K265" s="170"/>
    </row>
    <row r="266" spans="3:11" ht="12.75">
      <c r="C266" s="174" t="s">
        <v>385</v>
      </c>
      <c r="E266" s="167">
        <v>28</v>
      </c>
      <c r="G266" s="169"/>
      <c r="I266" s="170"/>
      <c r="K266" s="170"/>
    </row>
    <row r="267" spans="1:11" ht="12.75">
      <c r="A267" s="163">
        <v>16</v>
      </c>
      <c r="B267" s="164" t="s">
        <v>386</v>
      </c>
      <c r="C267" s="165" t="s">
        <v>387</v>
      </c>
      <c r="D267" s="166" t="s">
        <v>388</v>
      </c>
      <c r="E267" s="167">
        <v>11.416311</v>
      </c>
      <c r="F267" s="168">
        <v>0</v>
      </c>
      <c r="G267" s="169" t="str">
        <f>FIXED(E267*F267,3,TRUE)</f>
        <v>0,000</v>
      </c>
      <c r="I267" s="170"/>
      <c r="J267" s="171"/>
      <c r="K267" s="170"/>
    </row>
    <row r="268" spans="1:11" ht="12.75">
      <c r="A268" s="163">
        <v>17</v>
      </c>
      <c r="B268" s="164" t="s">
        <v>389</v>
      </c>
      <c r="C268" s="165" t="s">
        <v>390</v>
      </c>
      <c r="D268" s="166" t="s">
        <v>388</v>
      </c>
      <c r="E268" s="167">
        <v>114.16311</v>
      </c>
      <c r="F268" s="168">
        <v>0</v>
      </c>
      <c r="G268" s="169" t="str">
        <f>FIXED(E268*F268,3,TRUE)</f>
        <v>0,000</v>
      </c>
      <c r="I268" s="170"/>
      <c r="J268" s="171"/>
      <c r="K268" s="170"/>
    </row>
    <row r="269" spans="1:11" ht="12.75">
      <c r="A269" s="163">
        <v>18</v>
      </c>
      <c r="B269" s="164" t="s">
        <v>391</v>
      </c>
      <c r="C269" s="165" t="s">
        <v>392</v>
      </c>
      <c r="D269" s="166" t="s">
        <v>21</v>
      </c>
      <c r="E269" s="167">
        <v>11.416311</v>
      </c>
      <c r="F269" s="168">
        <v>0</v>
      </c>
      <c r="G269" s="169" t="str">
        <f>FIXED(E269*F269,3,TRUE)</f>
        <v>0,000</v>
      </c>
      <c r="I269" s="170"/>
      <c r="J269" s="171"/>
      <c r="K269" s="170"/>
    </row>
    <row r="271" spans="2:3" ht="12.75">
      <c r="B271" s="162" t="s">
        <v>393</v>
      </c>
      <c r="C271" s="162" t="s">
        <v>394</v>
      </c>
    </row>
    <row r="273" spans="1:11" ht="12.75">
      <c r="A273" s="163">
        <v>1</v>
      </c>
      <c r="B273" s="164" t="s">
        <v>395</v>
      </c>
      <c r="C273" s="165" t="s">
        <v>396</v>
      </c>
      <c r="D273" s="166" t="s">
        <v>388</v>
      </c>
      <c r="E273" s="167">
        <v>44.50929</v>
      </c>
      <c r="F273" s="168">
        <v>0</v>
      </c>
      <c r="G273" s="169" t="str">
        <f>FIXED(E273*F273,3,TRUE)</f>
        <v>0,000</v>
      </c>
      <c r="I273" s="170"/>
      <c r="J273" s="171"/>
      <c r="K273" s="170"/>
    </row>
  </sheetData>
  <mergeCells count="2">
    <mergeCell ref="H2:K2"/>
    <mergeCell ref="H3:K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K44"/>
  <sheetViews>
    <sheetView showGridLines="0" workbookViewId="0" topLeftCell="A19">
      <selection activeCell="N42" sqref="N42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73" t="s">
        <v>67</v>
      </c>
      <c r="B1" s="274"/>
      <c r="C1" s="275"/>
      <c r="D1" s="275"/>
      <c r="E1" s="275"/>
      <c r="F1" s="275"/>
      <c r="G1" s="275"/>
      <c r="H1" s="275"/>
      <c r="I1" s="275"/>
      <c r="J1" s="275"/>
      <c r="K1" s="276"/>
    </row>
    <row r="2" spans="1:11" ht="15.75" customHeight="1">
      <c r="A2" s="277"/>
      <c r="B2" s="278"/>
      <c r="C2" s="278"/>
      <c r="D2" s="278"/>
      <c r="E2" s="278"/>
      <c r="F2" s="278"/>
      <c r="G2" s="278"/>
      <c r="H2" s="278"/>
      <c r="I2" s="278"/>
      <c r="J2" s="278"/>
      <c r="K2" s="279"/>
    </row>
    <row r="3" spans="1:11" ht="15.75" customHeight="1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15.75" customHeight="1" thickBo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2"/>
    </row>
    <row r="5" spans="1:11" ht="15.75" customHeight="1">
      <c r="A5" s="56" t="s">
        <v>39</v>
      </c>
      <c r="B5" s="57"/>
      <c r="C5" s="268" t="s">
        <v>401</v>
      </c>
      <c r="D5" s="269"/>
      <c r="E5" s="269"/>
      <c r="F5" s="269"/>
      <c r="G5" s="269"/>
      <c r="H5" s="269"/>
      <c r="I5" s="269"/>
      <c r="J5" s="269"/>
      <c r="K5" s="270"/>
    </row>
    <row r="6" spans="1:11" ht="15.75" customHeight="1">
      <c r="A6" s="52" t="s">
        <v>40</v>
      </c>
      <c r="B6" s="53"/>
      <c r="C6" s="271" t="s">
        <v>410</v>
      </c>
      <c r="D6" s="192"/>
      <c r="E6" s="192"/>
      <c r="F6" s="192"/>
      <c r="G6" s="192"/>
      <c r="H6" s="192"/>
      <c r="I6" s="192"/>
      <c r="J6" s="192"/>
      <c r="K6" s="272"/>
    </row>
    <row r="7" spans="1:11" ht="15.75" customHeight="1">
      <c r="A7" s="290"/>
      <c r="B7" s="291"/>
      <c r="C7" s="291"/>
      <c r="D7" s="291"/>
      <c r="E7" s="291"/>
      <c r="F7" s="291"/>
      <c r="G7" s="291"/>
      <c r="H7" s="201" t="s">
        <v>54</v>
      </c>
      <c r="I7" s="287"/>
      <c r="J7" s="201" t="s">
        <v>55</v>
      </c>
      <c r="K7" s="202"/>
    </row>
    <row r="8" spans="1:11" ht="15.75" customHeight="1">
      <c r="A8" s="52" t="s">
        <v>41</v>
      </c>
      <c r="B8" s="53"/>
      <c r="C8" s="179" t="s">
        <v>399</v>
      </c>
      <c r="D8" s="192"/>
      <c r="E8" s="192"/>
      <c r="F8" s="192"/>
      <c r="G8" s="191"/>
      <c r="H8" s="179" t="s">
        <v>398</v>
      </c>
      <c r="I8" s="191"/>
      <c r="J8" s="177"/>
      <c r="K8" s="178"/>
    </row>
    <row r="9" spans="1:11" ht="15.75" customHeight="1">
      <c r="A9" s="52" t="s">
        <v>42</v>
      </c>
      <c r="B9" s="53"/>
      <c r="C9" s="179" t="s">
        <v>400</v>
      </c>
      <c r="D9" s="192"/>
      <c r="E9" s="192"/>
      <c r="F9" s="192"/>
      <c r="G9" s="191"/>
      <c r="H9" s="179" t="s">
        <v>398</v>
      </c>
      <c r="I9" s="191"/>
      <c r="J9" s="177"/>
      <c r="K9" s="178"/>
    </row>
    <row r="10" spans="1:11" ht="15.75" customHeight="1">
      <c r="A10" s="52" t="s">
        <v>43</v>
      </c>
      <c r="B10" s="53"/>
      <c r="C10" s="179" t="s">
        <v>402</v>
      </c>
      <c r="D10" s="192"/>
      <c r="E10" s="192"/>
      <c r="F10" s="192"/>
      <c r="G10" s="191"/>
      <c r="H10" s="179" t="s">
        <v>398</v>
      </c>
      <c r="I10" s="191"/>
      <c r="J10" s="177"/>
      <c r="K10" s="178"/>
    </row>
    <row r="11" spans="1:11" ht="15.75" customHeight="1">
      <c r="A11" s="52" t="s">
        <v>44</v>
      </c>
      <c r="B11" s="53"/>
      <c r="C11" s="179" t="s">
        <v>402</v>
      </c>
      <c r="D11" s="192"/>
      <c r="E11" s="192"/>
      <c r="F11" s="192"/>
      <c r="G11" s="191"/>
      <c r="H11" s="179" t="s">
        <v>398</v>
      </c>
      <c r="I11" s="191"/>
      <c r="J11" s="177"/>
      <c r="K11" s="178"/>
    </row>
    <row r="12" spans="1:11" ht="15.75" customHeight="1">
      <c r="A12" s="52" t="s">
        <v>45</v>
      </c>
      <c r="B12" s="53"/>
      <c r="C12" s="179" t="s">
        <v>400</v>
      </c>
      <c r="D12" s="192"/>
      <c r="E12" s="192"/>
      <c r="F12" s="192"/>
      <c r="G12" s="191"/>
      <c r="H12" s="179" t="s">
        <v>398</v>
      </c>
      <c r="I12" s="191"/>
      <c r="J12" s="177"/>
      <c r="K12" s="178"/>
    </row>
    <row r="13" spans="1:11" ht="15.75" customHeight="1">
      <c r="A13" s="52" t="s">
        <v>46</v>
      </c>
      <c r="B13" s="53"/>
      <c r="C13" s="179" t="s">
        <v>402</v>
      </c>
      <c r="D13" s="192"/>
      <c r="E13" s="192"/>
      <c r="F13" s="192"/>
      <c r="G13" s="191"/>
      <c r="H13" s="179" t="s">
        <v>398</v>
      </c>
      <c r="I13" s="191"/>
      <c r="J13" s="177"/>
      <c r="K13" s="178"/>
    </row>
    <row r="14" spans="1:11" ht="15.75" customHeight="1">
      <c r="A14" s="52" t="s">
        <v>47</v>
      </c>
      <c r="B14" s="53"/>
      <c r="C14" s="179"/>
      <c r="D14" s="192"/>
      <c r="E14" s="192"/>
      <c r="F14" s="192"/>
      <c r="G14" s="191"/>
      <c r="H14" s="179"/>
      <c r="I14" s="191"/>
      <c r="J14" s="177"/>
      <c r="K14" s="178"/>
    </row>
    <row r="15" spans="1:11" ht="15.75" customHeight="1">
      <c r="A15" s="52" t="s">
        <v>48</v>
      </c>
      <c r="B15" s="53"/>
      <c r="C15" s="179"/>
      <c r="D15" s="191"/>
      <c r="E15" s="41" t="s">
        <v>53</v>
      </c>
      <c r="F15" s="198">
        <v>0</v>
      </c>
      <c r="G15" s="198"/>
      <c r="H15" s="196" t="s">
        <v>82</v>
      </c>
      <c r="I15" s="196"/>
      <c r="J15" s="198">
        <v>0</v>
      </c>
      <c r="K15" s="199"/>
    </row>
    <row r="16" spans="1:11" ht="15.75" customHeight="1">
      <c r="A16" s="52" t="s">
        <v>49</v>
      </c>
      <c r="B16" s="53"/>
      <c r="C16" s="179" t="s">
        <v>397</v>
      </c>
      <c r="D16" s="191"/>
      <c r="E16" s="41" t="s">
        <v>52</v>
      </c>
      <c r="F16" s="255"/>
      <c r="G16" s="255"/>
      <c r="H16" s="197" t="s">
        <v>81</v>
      </c>
      <c r="I16" s="197"/>
      <c r="J16" s="197"/>
      <c r="K16" s="200"/>
    </row>
    <row r="17" spans="1:11" ht="15.75" customHeight="1" thickBot="1">
      <c r="A17" s="54" t="s">
        <v>50</v>
      </c>
      <c r="B17" s="55"/>
      <c r="C17" s="193" t="s">
        <v>398</v>
      </c>
      <c r="D17" s="286"/>
      <c r="E17" s="42" t="s">
        <v>51</v>
      </c>
      <c r="F17" s="193" t="s">
        <v>398</v>
      </c>
      <c r="G17" s="286"/>
      <c r="H17" s="193" t="s">
        <v>402</v>
      </c>
      <c r="I17" s="194"/>
      <c r="J17" s="194"/>
      <c r="K17" s="195"/>
    </row>
    <row r="18" spans="1:11" ht="21" customHeight="1" thickBot="1">
      <c r="A18" s="283" t="s">
        <v>56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5"/>
    </row>
    <row r="19" spans="1:11" ht="21.75" customHeight="1" thickBot="1">
      <c r="A19" s="260" t="s">
        <v>57</v>
      </c>
      <c r="B19" s="261"/>
      <c r="C19" s="261"/>
      <c r="D19" s="261"/>
      <c r="E19" s="262"/>
      <c r="F19" s="32"/>
      <c r="G19" s="263" t="s">
        <v>58</v>
      </c>
      <c r="H19" s="261"/>
      <c r="I19" s="261"/>
      <c r="J19" s="261"/>
      <c r="K19" s="264"/>
    </row>
    <row r="20" spans="1:11" ht="15.75" customHeight="1">
      <c r="A20" s="30">
        <v>1</v>
      </c>
      <c r="B20" s="256" t="s">
        <v>59</v>
      </c>
      <c r="C20" s="257"/>
      <c r="D20" s="58" t="s">
        <v>35</v>
      </c>
      <c r="E20" s="43">
        <v>0</v>
      </c>
      <c r="F20" s="31">
        <v>13</v>
      </c>
      <c r="G20" s="208" t="s">
        <v>403</v>
      </c>
      <c r="H20" s="209"/>
      <c r="I20" s="209"/>
      <c r="J20" s="210"/>
      <c r="K20" s="47"/>
    </row>
    <row r="21" spans="1:11" ht="15.75" customHeight="1">
      <c r="A21" s="27">
        <v>2</v>
      </c>
      <c r="B21" s="258"/>
      <c r="C21" s="259"/>
      <c r="D21" s="41" t="s">
        <v>36</v>
      </c>
      <c r="E21" s="44">
        <v>0</v>
      </c>
      <c r="F21" s="28">
        <v>14</v>
      </c>
      <c r="G21" s="179" t="s">
        <v>404</v>
      </c>
      <c r="H21" s="192"/>
      <c r="I21" s="192"/>
      <c r="J21" s="191"/>
      <c r="K21" s="48"/>
    </row>
    <row r="22" spans="1:11" ht="15.75" customHeight="1">
      <c r="A22" s="27">
        <v>3</v>
      </c>
      <c r="B22" s="288" t="s">
        <v>60</v>
      </c>
      <c r="C22" s="289"/>
      <c r="D22" s="41" t="s">
        <v>61</v>
      </c>
      <c r="E22" s="44"/>
      <c r="F22" s="28">
        <v>15</v>
      </c>
      <c r="G22" s="179" t="s">
        <v>405</v>
      </c>
      <c r="H22" s="192"/>
      <c r="I22" s="192"/>
      <c r="J22" s="191"/>
      <c r="K22" s="48"/>
    </row>
    <row r="23" spans="1:11" ht="15.75" customHeight="1" thickBot="1">
      <c r="A23" s="27">
        <v>4</v>
      </c>
      <c r="B23" s="258"/>
      <c r="C23" s="259"/>
      <c r="D23" s="41" t="s">
        <v>62</v>
      </c>
      <c r="E23" s="45"/>
      <c r="F23" s="29">
        <v>16</v>
      </c>
      <c r="G23" s="179" t="s">
        <v>406</v>
      </c>
      <c r="H23" s="192"/>
      <c r="I23" s="192"/>
      <c r="J23" s="191"/>
      <c r="K23" s="48"/>
    </row>
    <row r="24" spans="1:11" ht="15.75" customHeight="1" thickBot="1">
      <c r="A24" s="27">
        <v>5</v>
      </c>
      <c r="B24" s="235" t="s">
        <v>68</v>
      </c>
      <c r="C24" s="236"/>
      <c r="D24" s="237"/>
      <c r="E24" s="46"/>
      <c r="F24" s="33">
        <v>17</v>
      </c>
      <c r="G24" s="179"/>
      <c r="H24" s="192"/>
      <c r="I24" s="192"/>
      <c r="J24" s="191"/>
      <c r="K24" s="48">
        <v>0</v>
      </c>
    </row>
    <row r="25" spans="1:11" ht="15.75" customHeight="1">
      <c r="A25" s="27">
        <v>6</v>
      </c>
      <c r="B25" s="265" t="s">
        <v>69</v>
      </c>
      <c r="C25" s="266"/>
      <c r="D25" s="267"/>
      <c r="E25" s="43"/>
      <c r="F25" s="29">
        <v>18</v>
      </c>
      <c r="G25" s="179"/>
      <c r="H25" s="192"/>
      <c r="I25" s="192"/>
      <c r="J25" s="191"/>
      <c r="K25" s="48">
        <v>0</v>
      </c>
    </row>
    <row r="26" spans="1:11" ht="15.75" customHeight="1" thickBot="1">
      <c r="A26" s="27">
        <v>7</v>
      </c>
      <c r="B26" s="265" t="s">
        <v>70</v>
      </c>
      <c r="C26" s="266"/>
      <c r="D26" s="267"/>
      <c r="E26" s="45">
        <v>0</v>
      </c>
      <c r="F26" s="29">
        <v>19</v>
      </c>
      <c r="G26" s="179"/>
      <c r="H26" s="192"/>
      <c r="I26" s="192"/>
      <c r="J26" s="191"/>
      <c r="K26" s="48">
        <v>0</v>
      </c>
    </row>
    <row r="27" spans="1:11" ht="15.75" customHeight="1" thickBot="1">
      <c r="A27" s="27">
        <v>8</v>
      </c>
      <c r="B27" s="235" t="s">
        <v>71</v>
      </c>
      <c r="C27" s="236"/>
      <c r="D27" s="237"/>
      <c r="E27" s="46"/>
      <c r="F27" s="33">
        <v>20</v>
      </c>
      <c r="G27" s="179"/>
      <c r="H27" s="192"/>
      <c r="I27" s="192"/>
      <c r="J27" s="191"/>
      <c r="K27" s="48">
        <v>0</v>
      </c>
    </row>
    <row r="28" spans="1:11" ht="15.75" customHeight="1">
      <c r="A28" s="27">
        <v>9</v>
      </c>
      <c r="B28" s="265" t="s">
        <v>72</v>
      </c>
      <c r="C28" s="266"/>
      <c r="D28" s="267"/>
      <c r="E28" s="43">
        <v>0</v>
      </c>
      <c r="F28" s="29">
        <v>21</v>
      </c>
      <c r="G28" s="179"/>
      <c r="H28" s="192"/>
      <c r="I28" s="192"/>
      <c r="J28" s="191"/>
      <c r="K28" s="48">
        <v>0</v>
      </c>
    </row>
    <row r="29" spans="1:11" ht="15.75" customHeight="1">
      <c r="A29" s="27">
        <v>10</v>
      </c>
      <c r="B29" s="265" t="s">
        <v>73</v>
      </c>
      <c r="C29" s="266"/>
      <c r="D29" s="267"/>
      <c r="E29" s="44">
        <v>0</v>
      </c>
      <c r="F29" s="29">
        <v>22</v>
      </c>
      <c r="G29" s="179"/>
      <c r="H29" s="192"/>
      <c r="I29" s="192"/>
      <c r="J29" s="191"/>
      <c r="K29" s="48">
        <v>0</v>
      </c>
    </row>
    <row r="30" spans="1:11" ht="15.75" customHeight="1" thickBot="1">
      <c r="A30" s="27">
        <v>11</v>
      </c>
      <c r="B30" s="265" t="s">
        <v>74</v>
      </c>
      <c r="C30" s="266"/>
      <c r="D30" s="267"/>
      <c r="E30" s="45">
        <v>0</v>
      </c>
      <c r="F30" s="29">
        <v>23</v>
      </c>
      <c r="G30" s="179"/>
      <c r="H30" s="192"/>
      <c r="I30" s="192"/>
      <c r="J30" s="191"/>
      <c r="K30" s="48">
        <v>0</v>
      </c>
    </row>
    <row r="31" spans="1:11" ht="15.75" customHeight="1" thickBot="1">
      <c r="A31" s="36">
        <v>12</v>
      </c>
      <c r="B31" s="235" t="s">
        <v>75</v>
      </c>
      <c r="C31" s="236"/>
      <c r="D31" s="237"/>
      <c r="E31" s="176"/>
      <c r="F31" s="37">
        <v>24</v>
      </c>
      <c r="G31" s="255"/>
      <c r="H31" s="255"/>
      <c r="I31" s="255"/>
      <c r="J31" s="255"/>
      <c r="K31" s="49">
        <v>0</v>
      </c>
    </row>
    <row r="32" spans="1:11" ht="15.75" customHeight="1" thickBot="1">
      <c r="A32" s="38"/>
      <c r="B32" s="292"/>
      <c r="C32" s="293"/>
      <c r="D32" s="294"/>
      <c r="E32" s="40"/>
      <c r="F32" s="39">
        <v>25</v>
      </c>
      <c r="G32" s="211" t="s">
        <v>76</v>
      </c>
      <c r="H32" s="212"/>
      <c r="I32" s="212"/>
      <c r="J32" s="61"/>
      <c r="K32" s="50"/>
    </row>
    <row r="33" spans="1:11" ht="15.75" customHeight="1" thickBot="1">
      <c r="A33" s="246"/>
      <c r="B33" s="247"/>
      <c r="C33" s="247"/>
      <c r="D33" s="247"/>
      <c r="E33" s="247"/>
      <c r="F33" s="251" t="s">
        <v>63</v>
      </c>
      <c r="G33" s="252"/>
      <c r="H33" s="252"/>
      <c r="I33" s="252"/>
      <c r="J33" s="253"/>
      <c r="K33" s="254"/>
    </row>
    <row r="34" spans="1:11" ht="15.75" customHeight="1" thickBot="1">
      <c r="A34" s="246"/>
      <c r="B34" s="247"/>
      <c r="C34" s="247"/>
      <c r="D34" s="247"/>
      <c r="E34" s="247"/>
      <c r="F34" s="34">
        <v>26</v>
      </c>
      <c r="G34" s="295" t="s">
        <v>77</v>
      </c>
      <c r="H34" s="295"/>
      <c r="I34" s="295"/>
      <c r="J34" s="235"/>
      <c r="K34" s="176"/>
    </row>
    <row r="35" spans="1:11" ht="15.75" customHeight="1">
      <c r="A35" s="246"/>
      <c r="B35" s="247"/>
      <c r="C35" s="247"/>
      <c r="D35" s="247"/>
      <c r="E35" s="247"/>
      <c r="F35" s="34">
        <v>27</v>
      </c>
      <c r="G35" s="196" t="s">
        <v>407</v>
      </c>
      <c r="H35" s="196"/>
      <c r="I35" s="196"/>
      <c r="J35" s="196"/>
      <c r="K35" s="62"/>
    </row>
    <row r="36" spans="1:11" ht="15.75" customHeight="1">
      <c r="A36" s="246"/>
      <c r="B36" s="247"/>
      <c r="C36" s="247"/>
      <c r="D36" s="247"/>
      <c r="E36" s="247"/>
      <c r="F36" s="34">
        <v>28</v>
      </c>
      <c r="G36" s="197" t="s">
        <v>408</v>
      </c>
      <c r="H36" s="196"/>
      <c r="I36" s="196"/>
      <c r="J36" s="196"/>
      <c r="K36" s="63">
        <v>0</v>
      </c>
    </row>
    <row r="37" spans="1:11" ht="15.75" customHeight="1" thickBot="1">
      <c r="A37" s="246"/>
      <c r="B37" s="247"/>
      <c r="C37" s="247"/>
      <c r="D37" s="247"/>
      <c r="E37" s="247"/>
      <c r="F37" s="34">
        <v>29</v>
      </c>
      <c r="G37" s="197" t="s">
        <v>409</v>
      </c>
      <c r="H37" s="196"/>
      <c r="I37" s="196"/>
      <c r="J37" s="196"/>
      <c r="K37" s="63"/>
    </row>
    <row r="38" spans="1:11" ht="15.75" customHeight="1" thickBot="1">
      <c r="A38" s="246"/>
      <c r="B38" s="247"/>
      <c r="C38" s="247"/>
      <c r="D38" s="247"/>
      <c r="E38" s="247"/>
      <c r="F38" s="35">
        <v>30</v>
      </c>
      <c r="G38" s="203" t="s">
        <v>83</v>
      </c>
      <c r="H38" s="203"/>
      <c r="I38" s="203"/>
      <c r="J38" s="204"/>
      <c r="K38" s="176"/>
    </row>
    <row r="39" spans="1:11" ht="15.75" customHeight="1">
      <c r="A39" s="248"/>
      <c r="B39" s="249"/>
      <c r="C39" s="249"/>
      <c r="D39" s="249"/>
      <c r="E39" s="249"/>
      <c r="F39" s="249"/>
      <c r="G39" s="249"/>
      <c r="H39" s="249"/>
      <c r="I39" s="249"/>
      <c r="J39" s="249"/>
      <c r="K39" s="250"/>
    </row>
    <row r="40" spans="1:11" ht="15.75" customHeight="1">
      <c r="A40" s="59" t="s">
        <v>402</v>
      </c>
      <c r="B40" s="60"/>
      <c r="C40" s="51"/>
      <c r="D40" s="241"/>
      <c r="E40" s="242"/>
      <c r="F40" s="205" t="s">
        <v>78</v>
      </c>
      <c r="G40" s="206"/>
      <c r="H40" s="207"/>
      <c r="I40" s="234" t="s">
        <v>411</v>
      </c>
      <c r="J40" s="220"/>
      <c r="K40" s="221"/>
    </row>
    <row r="41" spans="1:11" ht="15.75" customHeight="1">
      <c r="A41" s="222"/>
      <c r="B41" s="223"/>
      <c r="C41" s="224"/>
      <c r="D41" s="243"/>
      <c r="E41" s="244"/>
      <c r="F41" s="205" t="s">
        <v>79</v>
      </c>
      <c r="G41" s="206"/>
      <c r="H41" s="207"/>
      <c r="I41" s="234">
        <v>1</v>
      </c>
      <c r="J41" s="220"/>
      <c r="K41" s="221"/>
    </row>
    <row r="42" spans="1:11" ht="15.75" customHeight="1">
      <c r="A42" s="225"/>
      <c r="B42" s="226"/>
      <c r="C42" s="227"/>
      <c r="D42" s="243"/>
      <c r="E42" s="244"/>
      <c r="F42" s="205" t="s">
        <v>80</v>
      </c>
      <c r="G42" s="206"/>
      <c r="H42" s="207"/>
      <c r="I42" s="213"/>
      <c r="J42" s="214"/>
      <c r="K42" s="215"/>
    </row>
    <row r="43" spans="1:11" ht="15.75" customHeight="1">
      <c r="A43" s="228"/>
      <c r="B43" s="229"/>
      <c r="C43" s="230"/>
      <c r="D43" s="243"/>
      <c r="E43" s="244"/>
      <c r="F43" s="205"/>
      <c r="G43" s="206"/>
      <c r="H43" s="207"/>
      <c r="I43" s="219"/>
      <c r="J43" s="220"/>
      <c r="K43" s="221"/>
    </row>
    <row r="44" spans="1:11" ht="15.75" customHeight="1" thickBot="1">
      <c r="A44" s="238" t="s">
        <v>64</v>
      </c>
      <c r="B44" s="239"/>
      <c r="C44" s="240"/>
      <c r="D44" s="245" t="s">
        <v>65</v>
      </c>
      <c r="E44" s="240"/>
      <c r="F44" s="231" t="s">
        <v>66</v>
      </c>
      <c r="G44" s="232"/>
      <c r="H44" s="233"/>
      <c r="I44" s="216"/>
      <c r="J44" s="217"/>
      <c r="K44" s="218"/>
    </row>
  </sheetData>
  <mergeCells count="88"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  <mergeCell ref="A7:G7"/>
    <mergeCell ref="C8:G8"/>
    <mergeCell ref="C9:G9"/>
    <mergeCell ref="C10:G10"/>
    <mergeCell ref="C11:G11"/>
    <mergeCell ref="C12:G12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G24:J24"/>
    <mergeCell ref="H9:I9"/>
    <mergeCell ref="H10:I10"/>
    <mergeCell ref="H11:I11"/>
    <mergeCell ref="H12:I12"/>
    <mergeCell ref="J7:K7"/>
    <mergeCell ref="J8:K8"/>
    <mergeCell ref="J9:K9"/>
    <mergeCell ref="J10:K10"/>
    <mergeCell ref="H15:I15"/>
    <mergeCell ref="H16:I16"/>
    <mergeCell ref="J15:K15"/>
    <mergeCell ref="J16:K16"/>
    <mergeCell ref="G26:J26"/>
    <mergeCell ref="G27:J27"/>
    <mergeCell ref="G28:J28"/>
    <mergeCell ref="H17:K17"/>
    <mergeCell ref="G25:J25"/>
    <mergeCell ref="J12:K12"/>
    <mergeCell ref="J13:K13"/>
    <mergeCell ref="J14:K14"/>
    <mergeCell ref="H13:I13"/>
    <mergeCell ref="H14:I14"/>
  </mergeCells>
  <printOptions/>
  <pageMargins left="0.58" right="0.4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obec</cp:lastModifiedBy>
  <cp:lastPrinted>2003-02-27T17:49:46Z</cp:lastPrinted>
  <dcterms:created xsi:type="dcterms:W3CDTF">2000-09-05T09:25:34Z</dcterms:created>
  <dcterms:modified xsi:type="dcterms:W3CDTF">2014-11-24T14:59:06Z</dcterms:modified>
  <cp:category/>
  <cp:version/>
  <cp:contentType/>
  <cp:contentStatus/>
</cp:coreProperties>
</file>